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7275" firstSheet="1" activeTab="1"/>
  </bookViews>
  <sheets>
    <sheet name="Лист3" sheetId="1" state="hidden" r:id="rId1"/>
    <sheet name="კრებსითი" sheetId="2" r:id="rId2"/>
    <sheet name=" რბეტონისა და ლით.კონსტრ" sheetId="3" r:id="rId3"/>
    <sheet name="სამშენებლო-სარემონტო სამუშაოები" sheetId="4" r:id="rId4"/>
    <sheet name="ეზოს კეთილმოწყობა" sheetId="5" r:id="rId5"/>
    <sheet name="ელ.სამონტაჟო" sheetId="6" r:id="rId6"/>
    <sheet name="წყალი,კანალიზაცია" sheetId="7" r:id="rId7"/>
    <sheet name="გათბობა გაგრილება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<sst xmlns="http://schemas.openxmlformats.org/spreadsheetml/2006/main" count="1072" uniqueCount="418">
  <si>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</si>
  <si>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</si>
  <si>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</si>
  <si>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</si>
  <si>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</si>
  <si>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</si>
  <si>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</si>
  <si>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</si>
  <si>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</si>
  <si>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</si>
  <si>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</si>
  <si>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</si>
  <si>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</si>
  <si>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</si>
  <si>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</si>
  <si>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</si>
  <si>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</si>
  <si>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</si>
  <si>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</si>
  <si>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</si>
  <si>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</si>
  <si>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</si>
  <si>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</si>
  <si>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</si>
  <si>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</si>
  <si>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</si>
  <si>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</si>
  <si>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</si>
  <si>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</si>
  <si>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</si>
  <si>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</si>
  <si>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</si>
  <si>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</si>
  <si>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</si>
  <si>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</si>
  <si>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</si>
  <si>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</si>
  <si>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</si>
  <si>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</si>
  <si>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</si>
  <si>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</si>
  <si>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</si>
  <si>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</si>
  <si>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</si>
  <si>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</si>
  <si>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</si>
  <si>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</si>
  <si>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</si>
  <si>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</si>
  <si>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</si>
  <si>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</si>
  <si>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</si>
  <si>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</si>
  <si>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</si>
  <si>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</si>
  <si>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</si>
  <si>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</si>
  <si>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</si>
  <si>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</si>
  <si>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</si>
  <si>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</si>
  <si>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</si>
  <si>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</si>
  <si>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</si>
  <si>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</si>
  <si>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</si>
  <si>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</si>
  <si>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</si>
  <si>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</si>
  <si>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</si>
  <si>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</si>
  <si>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</si>
  <si>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</si>
  <si>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</si>
  <si>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</si>
  <si>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</si>
  <si>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</si>
  <si>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</si>
  <si>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</si>
  <si>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</si>
  <si>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</si>
  <si>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</si>
  <si>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</si>
  <si>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</si>
  <si>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</si>
  <si>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</si>
  <si>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</si>
  <si>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</si>
  <si>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</si>
  <si>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</si>
  <si>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</si>
  <si>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</si>
  <si>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</si>
  <si>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</si>
  <si>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</si>
  <si>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</si>
  <si>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</si>
  <si>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</si>
  <si>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</si>
  <si>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</si>
  <si>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</si>
  <si>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</si>
  <si>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</si>
  <si>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</si>
  <si>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</si>
  <si>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</si>
  <si>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</si>
  <si>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</si>
  <si>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</si>
  <si>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</si>
  <si>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</si>
  <si>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</si>
  <si>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</si>
  <si>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</si>
  <si>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</si>
  <si>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</si>
  <si>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</si>
  <si>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</si>
  <si>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</si>
  <si>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</si>
  <si>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</si>
  <si>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</si>
  <si>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</si>
  <si>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</si>
  <si>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</si>
  <si>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</si>
  <si>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</si>
  <si>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</si>
  <si>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t</t>
  </si>
  <si>
    <t>satransporto xarji masalaze</t>
  </si>
  <si>
    <t>zednadebi xarji</t>
  </si>
  <si>
    <t xml:space="preserve">mogeba </t>
  </si>
  <si>
    <t>dRg</t>
  </si>
  <si>
    <t>m3</t>
  </si>
  <si>
    <t>tona</t>
  </si>
  <si>
    <t>m/sT</t>
  </si>
  <si>
    <t>cali</t>
  </si>
  <si>
    <t>yalibis fari</t>
  </si>
  <si>
    <t>xemasala</t>
  </si>
  <si>
    <r>
      <t>betoni b-25</t>
    </r>
    <r>
      <rPr>
        <sz val="10"/>
        <rFont val="Cambria"/>
        <family val="1"/>
      </rPr>
      <t xml:space="preserve"> </t>
    </r>
  </si>
  <si>
    <t>sul jami</t>
  </si>
  <si>
    <t xml:space="preserve">SromiTi resursebi </t>
  </si>
  <si>
    <t>SromiTi resursebi</t>
  </si>
  <si>
    <t xml:space="preserve">jami         </t>
  </si>
  <si>
    <t>eqskavatori</t>
  </si>
  <si>
    <t>samSeneblo saremonto samuSaoebi</t>
  </si>
  <si>
    <t>betoni b-20</t>
  </si>
  <si>
    <t>qviSa-cementis xsnari</t>
  </si>
  <si>
    <t>kg</t>
  </si>
  <si>
    <t>grunti</t>
  </si>
  <si>
    <t>fiTxi</t>
  </si>
  <si>
    <t>wyalemulsia saRebavi</t>
  </si>
  <si>
    <t>webocementi</t>
  </si>
  <si>
    <t>liTonis konstruqciis Rebva antikoroziuli saRebaviT</t>
  </si>
  <si>
    <t>antikoroziuli saRebavi</t>
  </si>
  <si>
    <t>dRe</t>
  </si>
  <si>
    <t>avtogreideri saSualo tipis 79kvt (108c,Z)</t>
  </si>
  <si>
    <t>RorRi</t>
  </si>
  <si>
    <t xml:space="preserve">qviSa  </t>
  </si>
  <si>
    <t xml:space="preserve">samuSaos dasaxeleba </t>
  </si>
  <si>
    <t>Rirebuleba</t>
  </si>
  <si>
    <t>ezos keTilmowyoba</t>
  </si>
  <si>
    <t>el.samontaJo samuSaoebi</t>
  </si>
  <si>
    <t>wyali kanalizacia</t>
  </si>
  <si>
    <t xml:space="preserve">gruntis gatana avtoTviTmclelebiT nayarSi </t>
  </si>
  <si>
    <r>
      <t>armatura</t>
    </r>
    <r>
      <rPr>
        <sz val="10"/>
        <rFont val="Cambria"/>
        <family val="1"/>
      </rPr>
      <t xml:space="preserve"> A-1</t>
    </r>
  </si>
  <si>
    <t>proeqt</t>
  </si>
  <si>
    <t>lit</t>
  </si>
  <si>
    <t>Sromis xarji</t>
  </si>
  <si>
    <t>komp</t>
  </si>
  <si>
    <t>TviTmWreli</t>
  </si>
  <si>
    <t>c</t>
  </si>
  <si>
    <t>muxli</t>
  </si>
  <si>
    <t>gruntis damuSaveba xeliT</t>
  </si>
  <si>
    <t>kedlebis lesva qviSa-cementis xsnariT</t>
  </si>
  <si>
    <t>kedlebi nagverdulebis lesva qviSa-cementis xsnariT sisqiT 200mm-mde</t>
  </si>
  <si>
    <t>iatakis mopirkeTeba keramogranitis filebiT</t>
  </si>
  <si>
    <t>webo cementi</t>
  </si>
  <si>
    <t>mdf-is karebi</t>
  </si>
  <si>
    <t>manqana-meqanizmebi</t>
  </si>
  <si>
    <t>m</t>
  </si>
  <si>
    <t>zednadebi xarjebi xelfasidan</t>
  </si>
  <si>
    <t>mogeba</t>
  </si>
  <si>
    <r>
      <t xml:space="preserve">plasmasis mili </t>
    </r>
    <r>
      <rPr>
        <sz val="10"/>
        <rFont val="Cambria"/>
        <family val="1"/>
      </rPr>
      <t>D-25</t>
    </r>
  </si>
  <si>
    <r>
      <t xml:space="preserve">plasmasis mili </t>
    </r>
    <r>
      <rPr>
        <sz val="10"/>
        <rFont val="Cambria"/>
        <family val="1"/>
      </rPr>
      <t>D-32</t>
    </r>
  </si>
  <si>
    <t>vintilebis montaJi</t>
  </si>
  <si>
    <r>
      <t xml:space="preserve">vintili </t>
    </r>
    <r>
      <rPr>
        <sz val="10"/>
        <rFont val="Cambria"/>
        <family val="1"/>
      </rPr>
      <t>D-25</t>
    </r>
  </si>
  <si>
    <r>
      <t xml:space="preserve">vintili </t>
    </r>
    <r>
      <rPr>
        <sz val="10"/>
        <rFont val="Cambria"/>
        <family val="1"/>
      </rPr>
      <t>D-32</t>
    </r>
  </si>
  <si>
    <t>kanalizaciis plastmasis mili d=50mm</t>
  </si>
  <si>
    <r>
      <t xml:space="preserve">plasmasis sakanalizacio mili </t>
    </r>
    <r>
      <rPr>
        <sz val="10"/>
        <rFont val="Cambria"/>
        <family val="1"/>
      </rPr>
      <t>D-50</t>
    </r>
  </si>
  <si>
    <t>kanalizaciis plastmasis mili d=100mm</t>
  </si>
  <si>
    <t>plasmasis fasonuri nawilebis mowyoba</t>
  </si>
  <si>
    <t xml:space="preserve">revizia </t>
  </si>
  <si>
    <t>xelsabani sifoniTa da SemreviT</t>
  </si>
  <si>
    <r>
      <t xml:space="preserve">trapi </t>
    </r>
    <r>
      <rPr>
        <b/>
        <sz val="10"/>
        <rFont val="Cambria"/>
        <family val="1"/>
      </rPr>
      <t>D-5</t>
    </r>
    <r>
      <rPr>
        <b/>
        <sz val="10"/>
        <rFont val="AcadNusx"/>
        <family val="0"/>
      </rPr>
      <t>0</t>
    </r>
  </si>
  <si>
    <t>trapi 50</t>
  </si>
  <si>
    <t xml:space="preserve">           wyali da kanalizacia</t>
  </si>
  <si>
    <t xml:space="preserve">eqskavatori </t>
  </si>
  <si>
    <t>gamanawilebeli kolofi</t>
  </si>
  <si>
    <t>spilenZis ZarRviani, polivinilqloridis ormagi uwvadi izolaciis mqone kabeli kveTiT</t>
  </si>
  <si>
    <t>3*2.5 mm2</t>
  </si>
  <si>
    <t>samSeneblo samontaJo samuSaoebi</t>
  </si>
  <si>
    <t>sawolis momzadeba qviSiT</t>
  </si>
  <si>
    <t>qviSa</t>
  </si>
  <si>
    <t xml:space="preserve">zednadebi xarjebi  </t>
  </si>
  <si>
    <t xml:space="preserve">jami 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</si>
  <si>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</si>
  <si>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</si>
  <si>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t xml:space="preserve">Stefselis rozeti, orpolusiani, mesame damiwebuli kontaqtiT faruli gayvanilobisaTvis  </t>
  </si>
  <si>
    <t>sasignalo lenta</t>
  </si>
  <si>
    <t xml:space="preserve">            el.samontaJo samuSaoebi</t>
  </si>
  <si>
    <t>yinvagamZle webo cementi</t>
  </si>
  <si>
    <t xml:space="preserve"> lokalur resursuli xarjTaRricxva # 1</t>
  </si>
  <si>
    <t xml:space="preserve"> lokalur resursuli xarjTaRricxva # 2</t>
  </si>
  <si>
    <t>eleqtro wylis gamacxelebeli</t>
  </si>
  <si>
    <t>eleqtro wylis gamacxelebeli 100 lit (kompleqtSi)</t>
  </si>
  <si>
    <t>gamwovi ventiliatori</t>
  </si>
  <si>
    <t>ventiliatori</t>
  </si>
  <si>
    <t>profilirebuli Tunuqi sisqiT 0.5mm</t>
  </si>
  <si>
    <t>satkepni gluvi TviTmavali 10 ton.</t>
  </si>
  <si>
    <t xml:space="preserve">droebiTi SemoRobvis mowyoba </t>
  </si>
  <si>
    <t>ormoebis amoReba da liTonis milkvadratebis dabetoneba</t>
  </si>
  <si>
    <t>droebiTi SemoRobvis mowyoba (montaJi, demontaJi) simaRliT 1.8m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</si>
  <si>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</si>
  <si>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</si>
  <si>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wyalmimRebi mili</t>
  </si>
  <si>
    <t>Zabri</t>
  </si>
  <si>
    <t>wyalmimRebi Rari damWerebiT</t>
  </si>
  <si>
    <t>betoni b-22,50</t>
  </si>
  <si>
    <t>san.kvanZis kedlebis mopirkeTeba keramikuli filebiT</t>
  </si>
  <si>
    <t>keramogranitis fila (damkveTis katalogis mixedviT)</t>
  </si>
  <si>
    <t>kafe-marketis kedlebis mopirkeTeba aguriT</t>
  </si>
  <si>
    <t>webo-cementi</t>
  </si>
  <si>
    <t>aguri (damkveTis katalogis mixedviT)</t>
  </si>
  <si>
    <t>mdfis kari (damkveTis katalogis mixedviT)</t>
  </si>
  <si>
    <t xml:space="preserve">              navTobdamWeri (saleqari)</t>
  </si>
  <si>
    <t>xreSis safuZvlis mowyoba sisqiT 15 sm</t>
  </si>
  <si>
    <t xml:space="preserve">xreSi  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</si>
  <si>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</si>
  <si>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</si>
  <si>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</si>
  <si>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</si>
  <si>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</si>
  <si>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</si>
  <si>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</si>
  <si>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Wis Tavsaxuri</t>
  </si>
  <si>
    <t>damxmare masalebi</t>
  </si>
  <si>
    <t xml:space="preserve">armatura a-3 </t>
  </si>
  <si>
    <t>dispenseris r/betonis kunZulis mowyoba</t>
  </si>
  <si>
    <t>uJangavi liTonis furceli 1mm</t>
  </si>
  <si>
    <t>aluminis kuTxovana 30*30</t>
  </si>
  <si>
    <t>dispenseris kunZulis mowyoba</t>
  </si>
  <si>
    <t>dispenseris kunZulis gverdebis mopirkeTeba uJangavi foladis furcliT sisqiT 1mm</t>
  </si>
  <si>
    <t>dispenseris kunZulis mopirkeTeba keramogranitis filebiT</t>
  </si>
  <si>
    <t>TviTmavali gluvi satkepni 5 ton</t>
  </si>
  <si>
    <t>ton</t>
  </si>
  <si>
    <t>sxvadasxva masala normiT</t>
  </si>
  <si>
    <r>
      <t>wvrilmarcvlovani a/betonis cxeli narevi, tipi-</t>
    </r>
    <r>
      <rPr>
        <b/>
        <sz val="10"/>
        <color indexed="8"/>
        <rFont val="Arial"/>
        <family val="2"/>
      </rPr>
      <t>B</t>
    </r>
    <r>
      <rPr>
        <b/>
        <sz val="10"/>
        <color indexed="8"/>
        <rFont val="AcadNusx"/>
        <family val="0"/>
      </rPr>
      <t xml:space="preserve">, marka II. sisqiT-4sm. </t>
    </r>
  </si>
  <si>
    <t xml:space="preserve">wvrilmarcvlov. asfalti  </t>
  </si>
  <si>
    <t>ofisis Sida el.samontaJo samuSaoebi</t>
  </si>
  <si>
    <t>Stefselis rozeti Savi feris (damkveTis katalogis mixedviT)</t>
  </si>
  <si>
    <t>CamrTveli erTklaviSiani Savi feris (damkveTis katalogis mixedviT)</t>
  </si>
  <si>
    <t>1,00</t>
  </si>
  <si>
    <t>4*4 mm2</t>
  </si>
  <si>
    <t xml:space="preserve">CamrTveli faruli gayvanilobisaTvis  </t>
  </si>
  <si>
    <t>rozetis bude</t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</si>
  <si>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</si>
  <si>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 xml:space="preserve">Stefselis rozeti, orpolusiani, mesame damiwebuli kontaqtiT gare montaJis  </t>
  </si>
  <si>
    <t>Stefselis rozeti  gare montaJis (damkveTis katalogis mixedviT)</t>
  </si>
  <si>
    <t>xelsabani sifoniTa da SemreviT (damkveTis katalogis mixedviT)</t>
  </si>
  <si>
    <t>unitazi Camrecxi avziT (damkveTis katalogis mixedviT)</t>
  </si>
  <si>
    <t>daqvemdebarebaSi myofi avtogasamararTi sadguris samSeneblo-saremonto samuSaoebi</t>
  </si>
  <si>
    <t>lokalur resursuli xarjTaRricxva # 4</t>
  </si>
  <si>
    <t>sademontaJo samuSaoebi</t>
  </si>
  <si>
    <t>samSeneblo nagvis datvirTva avtoTviTmclelebze da gatana sanayaroze</t>
  </si>
  <si>
    <t>avtoTviTmcleli</t>
  </si>
  <si>
    <t>gruntis damuSaveba eqskavatoriT datvirTva da gatana avtoTviTmclelebiT</t>
  </si>
  <si>
    <t>san.kvanZis Weris mowyoba TabaSir-muyaos filebiT</t>
  </si>
  <si>
    <t>"amstrongi"-s Werebis mowyoba</t>
  </si>
  <si>
    <t>nestgamZle "amstrongi"-s Weri kompleqtSi</t>
  </si>
  <si>
    <t>nestgamZle TabaSir-muyaos fila kompleqtSi</t>
  </si>
  <si>
    <t xml:space="preserve">kedlebisa da san.kvanZis Weris damuSaveba fiTxiT da Rebva wyalemulsia saRebaviT </t>
  </si>
  <si>
    <t xml:space="preserve">aluminis karebebis,fanjrebisa da vitrajebis Rirebuleba </t>
  </si>
  <si>
    <t>satkepni gluvi TviTmavali 5 ton.</t>
  </si>
  <si>
    <t>wyalmimRebi Rarebis Rirebuleba da montaJi ofisisa da fardulisaTvis</t>
  </si>
  <si>
    <t>damxmare masala</t>
  </si>
  <si>
    <t xml:space="preserve">samSeneblo narCenebis gatana avtoTviTmclelebiT nayarSi </t>
  </si>
  <si>
    <t>asfaltis safaris dazianebuli monakveTebis gasufTaveba</t>
  </si>
  <si>
    <t>sawvavis aparatebis arsebuli kunZulis demontaJi</t>
  </si>
  <si>
    <t>kunZulis damcavi jebirebis mowyoba</t>
  </si>
  <si>
    <t>liTonis mrgvali mili 100mm</t>
  </si>
  <si>
    <t>qviSis baliSis mowyoba</t>
  </si>
  <si>
    <t>daRvrili sawvavis damWeri arxebi</t>
  </si>
  <si>
    <t>Sveleri #5</t>
  </si>
  <si>
    <t>gruntis ukuCayra</t>
  </si>
  <si>
    <t>gaTboba gagrileba</t>
  </si>
  <si>
    <t xml:space="preserve">        gaTboba, gagrileba</t>
  </si>
  <si>
    <t>N</t>
  </si>
  <si>
    <t>dasaxeleba</t>
  </si>
  <si>
    <t>gan-ba</t>
  </si>
  <si>
    <t>ra-ba</t>
  </si>
  <si>
    <t>samontajo samuSaoebi</t>
  </si>
  <si>
    <t>erT fasi</t>
  </si>
  <si>
    <t>კომპ.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</si>
  <si>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5.6 kvt</t>
    </r>
  </si>
  <si>
    <t>samagri</t>
  </si>
  <si>
    <t>SemaerTebeli sadeni 3*2.5 mm</t>
  </si>
  <si>
    <t>Zalovani sadeni 5*6 mm</t>
  </si>
  <si>
    <t>spilenZis mili izolaciaSi 1/4</t>
  </si>
  <si>
    <t>spilenZis mili izolaciaSi  3/8</t>
  </si>
  <si>
    <t>spilenZis mili izolaciaSi  1/2</t>
  </si>
  <si>
    <t>spilenZis mili izolaciaSi  5/8</t>
  </si>
  <si>
    <t>spilenZis mili izolaciaSi  3/4</t>
  </si>
  <si>
    <t>spilenZis mili izolaciaSi  7/8</t>
  </si>
  <si>
    <t>refneti</t>
  </si>
  <si>
    <t>drenaJis mili</t>
  </si>
  <si>
    <t>damxmare da sainstalacio masala</t>
  </si>
  <si>
    <t>satransporto xarji</t>
  </si>
  <si>
    <t>zednadebi xarji xelfasze</t>
  </si>
  <si>
    <t xml:space="preserve"> lokalur resursuli xarjTaRricxva # 6</t>
  </si>
  <si>
    <r>
      <t xml:space="preserve">plasmasis sakanalizacio mili </t>
    </r>
    <r>
      <rPr>
        <sz val="10"/>
        <rFont val="Cambria"/>
        <family val="1"/>
      </rPr>
      <t>D-110</t>
    </r>
  </si>
  <si>
    <t>muxli 110</t>
  </si>
  <si>
    <t>SenobaSi Weris demontaJi</t>
  </si>
  <si>
    <t>arsebuli karebis demontaJi</t>
  </si>
  <si>
    <t>liTonis oTxkuTxa mili 60*60*2</t>
  </si>
  <si>
    <t>avtokranis momsaxureba</t>
  </si>
  <si>
    <t xml:space="preserve">RorRis safuZvlis mowyoba </t>
  </si>
  <si>
    <t>liTonis furceli 10 mm</t>
  </si>
  <si>
    <t xml:space="preserve">RorRi  </t>
  </si>
  <si>
    <t>axali fardulis svetebis wertilovani saZirkvlis mowyoba b-22,50 betonisagan</t>
  </si>
  <si>
    <r>
      <t xml:space="preserve">liTonis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-219*6</t>
    </r>
  </si>
  <si>
    <t>liTonis furceli 15 mm</t>
  </si>
  <si>
    <r>
      <t>betoni b-22,5</t>
    </r>
    <r>
      <rPr>
        <sz val="10"/>
        <rFont val="Cambria"/>
        <family val="1"/>
      </rPr>
      <t xml:space="preserve"> </t>
    </r>
  </si>
  <si>
    <t>ortesebri koWi # 30</t>
  </si>
  <si>
    <t>Sveleri # 30</t>
  </si>
  <si>
    <t>kuTxovana 70*70*5</t>
  </si>
  <si>
    <t>milkvadrati 40*40*3</t>
  </si>
  <si>
    <t>fardulis saxuravis mowyoba profilirebuli TunuqiT</t>
  </si>
  <si>
    <t xml:space="preserve"> lokalur resursuli xarjTaRricxva # 3</t>
  </si>
  <si>
    <t>r/betonis, liTonis konstruqciebisa da saxuravebis mowyobis samuSaoebi</t>
  </si>
  <si>
    <t>wvrili samSeneblo bloki 30*20*40</t>
  </si>
  <si>
    <t>kuTxovana 80*80*7</t>
  </si>
  <si>
    <t>zolovana 80*6</t>
  </si>
  <si>
    <t>ketramogranitis plintusebis mowyoba (simaRliT 60 mm)</t>
  </si>
  <si>
    <t>betoni b-22,5</t>
  </si>
  <si>
    <t>ezos a/betonis safaris aRdgena</t>
  </si>
  <si>
    <t>safuZvlis fenis mowyoba fraqciuli RorRiT (0-20mm.) sisqiT 10 sm</t>
  </si>
  <si>
    <t>5*6 mm2</t>
  </si>
  <si>
    <t>7*2,50 mm2</t>
  </si>
  <si>
    <t>7*1,50 mm2</t>
  </si>
  <si>
    <t>4*16 mm2</t>
  </si>
  <si>
    <t>3*1,5 mm2</t>
  </si>
  <si>
    <t>4*2,5 mm2</t>
  </si>
  <si>
    <t>2*2,5 mm2</t>
  </si>
  <si>
    <r>
      <t xml:space="preserve">internetis kabeli </t>
    </r>
    <r>
      <rPr>
        <sz val="10"/>
        <rFont val="Cambria"/>
        <family val="1"/>
      </rPr>
      <t>UTP Cat 5</t>
    </r>
  </si>
  <si>
    <t>navTobdamWeris liTonis karkasebis mowyoba 10 mm liTonis furclisagan</t>
  </si>
  <si>
    <t>liTonis 10 mm furceli</t>
  </si>
  <si>
    <t>liTonis furceli 3 mm</t>
  </si>
  <si>
    <t>tranSeis gaTxra sadenis sawolisaTvis xeliT</t>
  </si>
  <si>
    <t>plasmasis gofrirebuli milis montaJi</t>
  </si>
  <si>
    <t>plasmasis gofrirebuli mili 50 mm</t>
  </si>
  <si>
    <t>betonis safaris mowyoba</t>
  </si>
  <si>
    <r>
      <t xml:space="preserve">wyalsadenis 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</t>
    </r>
  </si>
  <si>
    <r>
      <t xml:space="preserve">wyalsadenis 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</t>
    </r>
  </si>
  <si>
    <t>gadamyvani 110*110</t>
  </si>
  <si>
    <t>wylis filtris mowyoba</t>
  </si>
  <si>
    <r>
      <t xml:space="preserve">filtri </t>
    </r>
    <r>
      <rPr>
        <sz val="10"/>
        <rFont val="Cambria"/>
        <family val="1"/>
      </rPr>
      <t xml:space="preserve"> Barier EXPERT standart</t>
    </r>
  </si>
  <si>
    <t>r/betonis baqnis mowyoba Senobis irgvliv</t>
  </si>
  <si>
    <t>baqnis mopirkeTeba keramogranitis filebiT</t>
  </si>
  <si>
    <t>Sveleri # 18</t>
  </si>
  <si>
    <t xml:space="preserve">q.axmeta. Sanapiros quCaze mdebare  Sps "san petrolium jorjia"-s </t>
  </si>
  <si>
    <t>SenobaSi iatakebis demontaJi</t>
  </si>
  <si>
    <t>arsebuli fanjrebisa da vitraJebis demontaJi</t>
  </si>
  <si>
    <t>arsebuli fardulis saxuravis demontaJi misi gadidebis mizniT</t>
  </si>
  <si>
    <t>fardulis r/betonisa da liTonis konstruqciebi gadidebis mizniT</t>
  </si>
  <si>
    <t>fardulis gadidebis liTonis konstruqciebis Rirebuleba da montaJi</t>
  </si>
  <si>
    <r>
      <t xml:space="preserve">liTonis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-324*8</t>
    </r>
  </si>
  <si>
    <t>liTonis furceli 20 mm</t>
  </si>
  <si>
    <t>kedlebis amoSeneba wvrili samSeneblo blokiT</t>
  </si>
  <si>
    <t>SenobaSi iatakebis donis daweva</t>
  </si>
  <si>
    <t xml:space="preserve">"moWimuli" iatakis mosworeba erT doneze qviSa-cementis xsnariT </t>
  </si>
  <si>
    <t>Savi feris aluminis fanjrebisa da vitraJebis Rirebuleba montaJi (mina paketiT)</t>
  </si>
  <si>
    <t>Savi feris aluminis yru karebisa da fanjrebis Rirebuleba da montaJi</t>
  </si>
  <si>
    <t xml:space="preserve">aluminis karebebis  Rirebuleba </t>
  </si>
  <si>
    <t>SenobaSi tixrebis demontaJi</t>
  </si>
  <si>
    <t>TabaSir muyaos tixrebis mowyoba</t>
  </si>
  <si>
    <t>TabaSir muyaos fila (kompleqtSi)</t>
  </si>
  <si>
    <t>qvabamba</t>
  </si>
  <si>
    <t>liTonis kuTxovana 40*20*2</t>
  </si>
  <si>
    <t>Camosakidi unitazis SefuTva TabaSir-muaos filebiT</t>
  </si>
  <si>
    <t>minis uCarCoo karis Rirebuleba da montaJi</t>
  </si>
  <si>
    <t>minis uCarCoo kari</t>
  </si>
  <si>
    <t>Savi feris aluminis fanjrebisa da vitraJebis Rirebuleba montaJi (10 mm nawrTobi miniT)</t>
  </si>
  <si>
    <t xml:space="preserve">aluminis fanjrebisa da vitrajebis Rirebuleba </t>
  </si>
  <si>
    <t>kedlis Riobebis moCarCoeba</t>
  </si>
  <si>
    <r>
      <t>armatura</t>
    </r>
    <r>
      <rPr>
        <sz val="10"/>
        <rFont val="Cambria"/>
        <family val="1"/>
      </rPr>
      <t xml:space="preserve"> A-3</t>
    </r>
  </si>
  <si>
    <t>liTonis rigelis mowyoba</t>
  </si>
  <si>
    <t>kuTxovana  70*70*6</t>
  </si>
  <si>
    <t>milkvadrati 150*150*6</t>
  </si>
  <si>
    <t>Camosakidi unitazi Camrecxi avziT</t>
  </si>
  <si>
    <t>sawvavis aparatebis arsebuli kunZulze liTonis demontaJi</t>
  </si>
  <si>
    <t>safuZvlis mowyoba fraqciuli RorRiT   (0-40) sisqiT 10 sm</t>
  </si>
  <si>
    <t>gruntis datvirTva avtoTviTmclelebze xeliT da gatana sanayaroze</t>
  </si>
  <si>
    <t xml:space="preserve"> lokalur resursuli xarjTaRricxva # 5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</si>
  <si>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2,2 kvt</t>
    </r>
  </si>
  <si>
    <t>muxli 50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</si>
  <si>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gare bloki 16 kvt</t>
    </r>
  </si>
  <si>
    <t>kanalizaciis gare qseli</t>
  </si>
  <si>
    <t>tranSeis gaTxra xeliTkanalizaciis milebisaTvis</t>
  </si>
  <si>
    <t>plasmasis gofrirebuli mili 110 mm</t>
  </si>
  <si>
    <t>sakanalizacio Wa</t>
  </si>
  <si>
    <t>Wis Ziri</t>
  </si>
  <si>
    <t xml:space="preserve">sakanalizacio Wa </t>
  </si>
  <si>
    <t>sakanalizacio Wis Tavsaxuri</t>
  </si>
  <si>
    <t>aluminis fexsawmendis Rirebuleba da montaJi</t>
  </si>
  <si>
    <t>aluminis fexsawmendi 110*60</t>
  </si>
  <si>
    <t>Senobaze arsebuli wvimis wylis mimRebi milebis demontaJi</t>
  </si>
  <si>
    <t xml:space="preserve">            'wyali da kanalizacia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</si>
</sst>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  <numFmt numFmtId="223" formatCode="[$-FC19]d\ mmmm\ yyyy\ &quot;г.&quot;"/>
  </numFmts>
  <fonts count="55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1"/>
      <name val="AcadNusx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</cellStyleXfs>
  <cellXfs count="5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9" fontId="8" fillId="3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77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2" fontId="53" fillId="3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2" fontId="6" fillId="33" borderId="10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7" fillId="0" borderId="23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1" fontId="7" fillId="0" borderId="12" xfId="0" applyNumberFormat="1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2" fontId="7" fillId="33" borderId="12" xfId="0" applyNumberFormat="1" applyFont="1" applyFill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7" fillId="0" borderId="12" xfId="46" applyNumberFormat="1" applyFont="1" applyFill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 quotePrefix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 quotePrefix="1">
      <alignment horizontal="center" vertical="center" wrapText="1"/>
    </xf>
    <xf numFmtId="2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wrapText="1"/>
    </xf>
    <xf numFmtId="0" fontId="7" fillId="33" borderId="19" xfId="0" applyFont="1" applyFill="1" applyBorder="1" applyAlignment="1" quotePrefix="1">
      <alignment horizontal="center" wrapText="1"/>
    </xf>
    <xf numFmtId="19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left" vertical="center" wrapText="1"/>
    </xf>
    <xf numFmtId="199" fontId="7" fillId="33" borderId="12" xfId="66" applyNumberFormat="1" applyFont="1" applyFill="1" applyBorder="1" applyAlignment="1">
      <alignment horizontal="center"/>
      <protection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2" xfId="67" applyFont="1" applyFill="1" applyBorder="1" applyAlignment="1">
      <alignment horizontal="left"/>
      <protection/>
    </xf>
    <xf numFmtId="49" fontId="7" fillId="0" borderId="12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0" xfId="67" applyNumberFormat="1" applyFont="1" applyFill="1" applyBorder="1" applyAlignment="1">
      <alignment horizontal="center" vertical="center"/>
      <protection/>
    </xf>
    <xf numFmtId="0" fontId="7" fillId="33" borderId="0" xfId="67" applyNumberFormat="1" applyFont="1" applyFill="1" applyBorder="1" applyAlignment="1">
      <alignment horizontal="center"/>
      <protection/>
    </xf>
    <xf numFmtId="0" fontId="7" fillId="33" borderId="12" xfId="68" applyFont="1" applyFill="1" applyBorder="1" applyAlignment="1">
      <alignment horizontal="center" vertical="center"/>
      <protection/>
    </xf>
    <xf numFmtId="2" fontId="7" fillId="33" borderId="12" xfId="67" applyNumberFormat="1" applyFont="1" applyFill="1" applyBorder="1" applyAlignment="1">
      <alignment horizontal="center" vertical="center"/>
      <protection/>
    </xf>
    <xf numFmtId="2" fontId="7" fillId="33" borderId="12" xfId="68" applyNumberFormat="1" applyFont="1" applyFill="1" applyBorder="1" applyAlignment="1">
      <alignment horizontal="center" vertical="center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2" fontId="7" fillId="33" borderId="13" xfId="69" applyNumberFormat="1" applyFont="1" applyFill="1" applyBorder="1" applyAlignment="1">
      <alignment horizontal="center" vertical="center"/>
      <protection/>
    </xf>
    <xf numFmtId="2" fontId="7" fillId="33" borderId="13" xfId="68" applyNumberFormat="1" applyFont="1" applyFill="1" applyBorder="1" applyAlignment="1">
      <alignment horizontal="center" vertical="center"/>
      <protection/>
    </xf>
    <xf numFmtId="2" fontId="7" fillId="33" borderId="14" xfId="68" applyNumberFormat="1" applyFont="1" applyFill="1" applyBorder="1" applyAlignment="1">
      <alignment horizontal="center" vertical="center"/>
      <protection/>
    </xf>
    <xf numFmtId="0" fontId="6" fillId="33" borderId="17" xfId="73" applyFont="1" applyFill="1" applyBorder="1" applyAlignment="1">
      <alignment horizontal="left" vertical="center"/>
      <protection/>
    </xf>
    <xf numFmtId="0" fontId="6" fillId="33" borderId="15" xfId="69" applyFont="1" applyFill="1" applyBorder="1" applyAlignment="1">
      <alignment horizontal="center" vertical="center" wrapText="1"/>
      <protection/>
    </xf>
    <xf numFmtId="0" fontId="6" fillId="33" borderId="15" xfId="69" applyFont="1" applyFill="1" applyBorder="1" applyAlignment="1">
      <alignment horizontal="center" vertical="center"/>
      <protection/>
    </xf>
    <xf numFmtId="2" fontId="6" fillId="33" borderId="15" xfId="69" applyNumberFormat="1" applyFont="1" applyFill="1" applyBorder="1" applyAlignment="1">
      <alignment horizontal="center" vertical="center"/>
      <protection/>
    </xf>
    <xf numFmtId="2" fontId="7" fillId="33" borderId="15" xfId="69" applyNumberFormat="1" applyFont="1" applyFill="1" applyBorder="1" applyAlignment="1">
      <alignment horizontal="center" vertical="center"/>
      <protection/>
    </xf>
    <xf numFmtId="2" fontId="7" fillId="33" borderId="15" xfId="68" applyNumberFormat="1" applyFont="1" applyFill="1" applyBorder="1" applyAlignment="1">
      <alignment horizontal="center" vertical="center"/>
      <protection/>
    </xf>
    <xf numFmtId="0" fontId="7" fillId="33" borderId="14" xfId="67" applyFont="1" applyFill="1" applyBorder="1" applyAlignment="1">
      <alignment horizontal="left"/>
      <protection/>
    </xf>
    <xf numFmtId="0" fontId="7" fillId="33" borderId="12" xfId="67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/>
      <protection/>
    </xf>
    <xf numFmtId="2" fontId="6" fillId="33" borderId="12" xfId="69" applyNumberFormat="1" applyFont="1" applyFill="1" applyBorder="1" applyAlignment="1">
      <alignment horizontal="center" vertical="center"/>
      <protection/>
    </xf>
    <xf numFmtId="2" fontId="7" fillId="33" borderId="12" xfId="69" applyNumberFormat="1" applyFont="1" applyFill="1" applyBorder="1" applyAlignment="1">
      <alignment horizontal="center" vertical="center"/>
      <protection/>
    </xf>
    <xf numFmtId="0" fontId="7" fillId="33" borderId="24" xfId="73" applyFont="1" applyFill="1" applyBorder="1" applyAlignment="1">
      <alignment horizontal="left" vertical="center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0" xfId="69" applyFont="1" applyFill="1" applyBorder="1" applyAlignment="1">
      <alignment horizontal="center" vertical="center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 vertical="center"/>
      <protection/>
    </xf>
    <xf numFmtId="0" fontId="6" fillId="33" borderId="14" xfId="73" applyFont="1" applyFill="1" applyBorder="1" applyAlignment="1">
      <alignment horizontal="left" vertical="center" wrapText="1"/>
      <protection/>
    </xf>
    <xf numFmtId="0" fontId="7" fillId="33" borderId="21" xfId="67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67" applyFont="1" applyFill="1" applyBorder="1" applyAlignment="1">
      <alignment horizontal="left"/>
      <protection/>
    </xf>
    <xf numFmtId="2" fontId="7" fillId="33" borderId="10" xfId="67" applyNumberFormat="1" applyFont="1" applyFill="1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left"/>
      <protection/>
    </xf>
    <xf numFmtId="2" fontId="7" fillId="33" borderId="10" xfId="68" applyNumberFormat="1" applyFont="1" applyFill="1" applyBorder="1" applyAlignment="1">
      <alignment horizontal="center" vertical="center"/>
      <protection/>
    </xf>
    <xf numFmtId="2" fontId="6" fillId="33" borderId="10" xfId="67" applyNumberFormat="1" applyFont="1" applyFill="1" applyBorder="1" applyAlignment="1">
      <alignment horizontal="center" vertical="center"/>
      <protection/>
    </xf>
    <xf numFmtId="49" fontId="7" fillId="33" borderId="22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 quotePrefix="1">
      <alignment horizontal="center" vertical="top" wrapText="1"/>
    </xf>
    <xf numFmtId="0" fontId="7" fillId="33" borderId="15" xfId="0" applyFont="1" applyFill="1" applyBorder="1" applyAlignment="1" quotePrefix="1">
      <alignment horizontal="center" vertical="top" wrapText="1"/>
    </xf>
    <xf numFmtId="0" fontId="7" fillId="33" borderId="23" xfId="0" applyFont="1" applyFill="1" applyBorder="1" applyAlignment="1" quotePrefix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top" wrapText="1"/>
    </xf>
    <xf numFmtId="2" fontId="7" fillId="33" borderId="23" xfId="0" applyNumberFormat="1" applyFont="1" applyFill="1" applyBorder="1" applyAlignment="1">
      <alignment horizontal="center" vertical="top" wrapText="1"/>
    </xf>
    <xf numFmtId="0" fontId="7" fillId="33" borderId="23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quotePrefix="1">
      <alignment horizontal="left" vertical="top" wrapText="1"/>
    </xf>
    <xf numFmtId="0" fontId="6" fillId="0" borderId="12" xfId="0" applyFont="1" applyBorder="1" applyAlignment="1" quotePrefix="1">
      <alignment horizontal="left" vertical="center" wrapText="1"/>
    </xf>
    <xf numFmtId="2" fontId="7" fillId="0" borderId="12" xfId="63" applyNumberFormat="1" applyFont="1" applyBorder="1" applyAlignment="1">
      <alignment horizontal="center" vertical="center" wrapText="1"/>
      <protection/>
    </xf>
    <xf numFmtId="2" fontId="7" fillId="33" borderId="12" xfId="66" applyNumberFormat="1" applyFont="1" applyFill="1" applyBorder="1" applyAlignment="1">
      <alignment horizontal="center"/>
      <protection/>
    </xf>
    <xf numFmtId="49" fontId="7" fillId="33" borderId="23" xfId="0" applyNumberFormat="1" applyFont="1" applyFill="1" applyBorder="1" applyAlignment="1">
      <alignment horizontal="center" vertical="top"/>
    </xf>
    <xf numFmtId="0" fontId="6" fillId="0" borderId="14" xfId="0" applyFont="1" applyBorder="1" applyAlignment="1" quotePrefix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 quotePrefix="1">
      <alignment horizontal="center" vertical="top" wrapText="1"/>
    </xf>
    <xf numFmtId="0" fontId="7" fillId="33" borderId="10" xfId="68" applyFont="1" applyFill="1" applyBorder="1" applyAlignment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top" wrapText="1"/>
    </xf>
    <xf numFmtId="2" fontId="7" fillId="0" borderId="10" xfId="0" applyNumberFormat="1" applyFont="1" applyBorder="1" applyAlignment="1" quotePrefix="1">
      <alignment horizontal="center" vertical="top" wrapText="1"/>
    </xf>
    <xf numFmtId="0" fontId="6" fillId="33" borderId="10" xfId="68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33" borderId="15" xfId="0" applyNumberFormat="1" applyFont="1" applyFill="1" applyBorder="1" applyAlignment="1" quotePrefix="1">
      <alignment horizontal="center" vertical="center" wrapText="1"/>
    </xf>
    <xf numFmtId="0" fontId="7" fillId="33" borderId="12" xfId="0" applyFont="1" applyFill="1" applyBorder="1" applyAlignment="1" quotePrefix="1">
      <alignment horizontal="left" vertical="top" wrapText="1"/>
    </xf>
    <xf numFmtId="2" fontId="7" fillId="33" borderId="12" xfId="0" applyNumberFormat="1" applyFont="1" applyFill="1" applyBorder="1" applyAlignment="1" quotePrefix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9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left" vertical="center" wrapText="1"/>
    </xf>
    <xf numFmtId="0" fontId="7" fillId="33" borderId="22" xfId="67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1" xfId="67" applyFont="1" applyFill="1" applyBorder="1" applyAlignment="1">
      <alignment horizontal="center"/>
      <protection/>
    </xf>
    <xf numFmtId="0" fontId="7" fillId="33" borderId="1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 quotePrefix="1">
      <alignment horizontal="left" vertical="top" wrapText="1"/>
    </xf>
    <xf numFmtId="0" fontId="6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 quotePrefix="1">
      <alignment horizontal="center" vertical="center" wrapText="1"/>
    </xf>
    <xf numFmtId="1" fontId="7" fillId="33" borderId="15" xfId="0" applyNumberFormat="1" applyFont="1" applyFill="1" applyBorder="1" applyAlignment="1" quotePrefix="1">
      <alignment horizontal="center" vertical="top" wrapText="1"/>
    </xf>
    <xf numFmtId="0" fontId="7" fillId="33" borderId="15" xfId="0" applyNumberFormat="1" applyFont="1" applyFill="1" applyBorder="1" applyAlignment="1" quotePrefix="1">
      <alignment horizontal="center" vertical="top" wrapText="1"/>
    </xf>
    <xf numFmtId="2" fontId="7" fillId="33" borderId="20" xfId="0" applyNumberFormat="1" applyFont="1" applyFill="1" applyBorder="1" applyAlignment="1">
      <alignment horizontal="center" vertical="top" wrapText="1"/>
    </xf>
    <xf numFmtId="0" fontId="7" fillId="33" borderId="20" xfId="0" applyNumberFormat="1" applyFont="1" applyFill="1" applyBorder="1" applyAlignment="1">
      <alignment horizontal="center" vertical="top" wrapText="1"/>
    </xf>
    <xf numFmtId="0" fontId="11" fillId="33" borderId="13" xfId="73" applyFont="1" applyFill="1" applyBorder="1" applyAlignment="1">
      <alignment horizontal="center" vertical="center"/>
      <protection/>
    </xf>
    <xf numFmtId="0" fontId="7" fillId="33" borderId="13" xfId="69" applyFont="1" applyFill="1" applyBorder="1" applyAlignment="1">
      <alignment horizontal="center" vertical="center" wrapText="1"/>
      <protection/>
    </xf>
    <xf numFmtId="0" fontId="7" fillId="33" borderId="13" xfId="69" applyFont="1" applyFill="1" applyBorder="1" applyAlignment="1">
      <alignment horizontal="center" vertical="center"/>
      <protection/>
    </xf>
    <xf numFmtId="9" fontId="6" fillId="33" borderId="12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9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197" fontId="12" fillId="33" borderId="12" xfId="43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2" fontId="52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9" fontId="52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left" vertical="center"/>
    </xf>
    <xf numFmtId="2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9" fontId="5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99" fontId="7" fillId="33" borderId="12" xfId="0" applyNumberFormat="1" applyFont="1" applyFill="1" applyBorder="1" applyAlignment="1">
      <alignment horizontal="center" vertical="top" wrapText="1"/>
    </xf>
    <xf numFmtId="2" fontId="7" fillId="33" borderId="21" xfId="0" applyNumberFormat="1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98" fontId="7" fillId="33" borderId="12" xfId="0" applyNumberFormat="1" applyFont="1" applyFill="1" applyBorder="1" applyAlignment="1">
      <alignment horizontal="center" vertical="top" wrapText="1"/>
    </xf>
    <xf numFmtId="199" fontId="6" fillId="33" borderId="10" xfId="0" applyNumberFormat="1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 quotePrefix="1">
      <alignment horizontal="center" vertical="center" wrapText="1"/>
    </xf>
    <xf numFmtId="2" fontId="53" fillId="33" borderId="15" xfId="0" applyNumberFormat="1" applyFont="1" applyFill="1" applyBorder="1" applyAlignment="1">
      <alignment horizontal="left" vertical="center" wrapText="1"/>
    </xf>
    <xf numFmtId="0" fontId="6" fillId="33" borderId="12" xfId="73" applyFont="1" applyFill="1" applyBorder="1" applyAlignment="1">
      <alignment horizontal="left" vertical="center"/>
      <protection/>
    </xf>
    <xf numFmtId="0" fontId="6" fillId="33" borderId="10" xfId="69" applyFont="1" applyFill="1" applyBorder="1" applyAlignment="1">
      <alignment horizontal="center" vertical="center"/>
      <protection/>
    </xf>
    <xf numFmtId="2" fontId="6" fillId="33" borderId="10" xfId="69" applyNumberFormat="1" applyFont="1" applyFill="1" applyBorder="1" applyAlignment="1">
      <alignment horizontal="center" vertical="center"/>
      <protection/>
    </xf>
    <xf numFmtId="0" fontId="7" fillId="33" borderId="1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0" fontId="7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 quotePrefix="1">
      <alignment horizontal="left" vertical="top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 quotePrefix="1">
      <alignment horizontal="center" vertical="center" wrapText="1"/>
    </xf>
    <xf numFmtId="1" fontId="7" fillId="33" borderId="12" xfId="0" applyNumberFormat="1" applyFont="1" applyFill="1" applyBorder="1" applyAlignment="1" quotePrefix="1">
      <alignment horizontal="center" vertical="top" wrapText="1"/>
    </xf>
    <xf numFmtId="0" fontId="7" fillId="33" borderId="20" xfId="0" applyFont="1" applyFill="1" applyBorder="1" applyAlignment="1" quotePrefix="1">
      <alignment horizontal="center" vertical="center" wrapText="1"/>
    </xf>
    <xf numFmtId="0" fontId="7" fillId="33" borderId="19" xfId="67" applyFont="1" applyFill="1" applyBorder="1" applyAlignment="1">
      <alignment horizontal="center"/>
      <protection/>
    </xf>
    <xf numFmtId="0" fontId="7" fillId="33" borderId="20" xfId="0" applyNumberFormat="1" applyFont="1" applyFill="1" applyBorder="1" applyAlignment="1">
      <alignment horizontal="center" vertical="top"/>
    </xf>
    <xf numFmtId="0" fontId="7" fillId="33" borderId="10" xfId="67" applyFont="1" applyFill="1" applyBorder="1" applyAlignment="1">
      <alignment horizontal="center"/>
      <protection/>
    </xf>
    <xf numFmtId="0" fontId="7" fillId="33" borderId="23" xfId="67" applyFont="1" applyFill="1" applyBorder="1" applyAlignment="1">
      <alignment horizontal="center"/>
      <protection/>
    </xf>
    <xf numFmtId="0" fontId="7" fillId="0" borderId="1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wrapText="1"/>
    </xf>
    <xf numFmtId="9" fontId="8" fillId="34" borderId="15" xfId="0" applyNumberFormat="1" applyFont="1" applyFill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 wrapText="1"/>
    </xf>
    <xf numFmtId="199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2" fillId="0" borderId="19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 quotePrefix="1">
      <alignment horizontal="center" vertical="top" wrapText="1"/>
    </xf>
    <xf numFmtId="0" fontId="1" fillId="33" borderId="20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1" fillId="33" borderId="13" xfId="0" applyFont="1" applyFill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2" fontId="6" fillId="0" borderId="12" xfId="0" applyNumberFormat="1" applyFont="1" applyBorder="1" applyAlignment="1" quotePrefix="1">
      <alignment horizontal="center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5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 3" xfId="59"/>
    <cellStyle name="Normal 14_axalqalaqis skola " xfId="60"/>
    <cellStyle name="Normal 17" xfId="61"/>
    <cellStyle name="Normal 17 3" xfId="62"/>
    <cellStyle name="Normal 2" xfId="63"/>
    <cellStyle name="Normal 29" xfId="64"/>
    <cellStyle name="Normal 53" xfId="65"/>
    <cellStyle name="Normal_Book1 2" xfId="66"/>
    <cellStyle name="Normal_sida kanalizaciadigomi" xfId="67"/>
    <cellStyle name="Normal_sida wyalsadeni 3" xfId="68"/>
    <cellStyle name="Normal_sida wyalsadeni_xarGaRricxva  remonti maisuraZis q.transp. sammarTvelos" xfId="69"/>
    <cellStyle name="Note" xfId="70"/>
    <cellStyle name="Output" xfId="71"/>
    <cellStyle name="Percent" xfId="72"/>
    <cellStyle name="Style 1" xfId="73"/>
    <cellStyle name="Title" xfId="74"/>
    <cellStyle name="Total" xfId="75"/>
    <cellStyle name="Warning Text" xfId="76"/>
    <cellStyle name="Обычный_SAN2008-I" xfId="7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1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5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6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7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8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49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50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55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56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87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88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8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93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94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5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6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7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8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3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31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32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163" name="Text Box 10"/>
        <xdr:cNvSpPr txBox="1">
          <a:spLocks noChangeArrowheads="1"/>
        </xdr:cNvSpPr>
      </xdr:nvSpPr>
      <xdr:spPr>
        <a:xfrm>
          <a:off x="1228725" y="17411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164" name="Text Box 11"/>
        <xdr:cNvSpPr txBox="1">
          <a:spLocks noChangeArrowheads="1"/>
        </xdr:cNvSpPr>
      </xdr:nvSpPr>
      <xdr:spPr>
        <a:xfrm>
          <a:off x="1228725" y="17411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165" name="Text Box 65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166" name="Text Box 91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167" name="Text Box 65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168" name="Text Box 91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169" name="Text Box 46"/>
        <xdr:cNvSpPr txBox="1">
          <a:spLocks noChangeArrowheads="1"/>
        </xdr:cNvSpPr>
      </xdr:nvSpPr>
      <xdr:spPr>
        <a:xfrm>
          <a:off x="4333875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170" name="Text Box 43"/>
        <xdr:cNvSpPr txBox="1">
          <a:spLocks noChangeArrowheads="1"/>
        </xdr:cNvSpPr>
      </xdr:nvSpPr>
      <xdr:spPr>
        <a:xfrm>
          <a:off x="4333875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201" name="Text Box 10"/>
        <xdr:cNvSpPr txBox="1">
          <a:spLocks noChangeArrowheads="1"/>
        </xdr:cNvSpPr>
      </xdr:nvSpPr>
      <xdr:spPr>
        <a:xfrm>
          <a:off x="1228725" y="17411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202" name="Text Box 11"/>
        <xdr:cNvSpPr txBox="1">
          <a:spLocks noChangeArrowheads="1"/>
        </xdr:cNvSpPr>
      </xdr:nvSpPr>
      <xdr:spPr>
        <a:xfrm>
          <a:off x="1228725" y="17411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03" name="Text Box 65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04" name="Text Box 91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05" name="Text Box 65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06" name="Text Box 91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207" name="Text Box 46"/>
        <xdr:cNvSpPr txBox="1">
          <a:spLocks noChangeArrowheads="1"/>
        </xdr:cNvSpPr>
      </xdr:nvSpPr>
      <xdr:spPr>
        <a:xfrm>
          <a:off x="4333875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208" name="Text Box 43"/>
        <xdr:cNvSpPr txBox="1">
          <a:spLocks noChangeArrowheads="1"/>
        </xdr:cNvSpPr>
      </xdr:nvSpPr>
      <xdr:spPr>
        <a:xfrm>
          <a:off x="4333875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09" name="Text Box 68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10" name="Text Box 69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11" name="Text Box 70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12" name="Text Box 71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13" name="Text Box 72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14" name="Text Box 73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19" name="Text Box 68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20" name="Text Box 69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21" name="Text Box 70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22" name="Text Box 71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23" name="Text Box 72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24" name="Text Box 73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239" name="Text Box 10"/>
        <xdr:cNvSpPr txBox="1">
          <a:spLocks noChangeArrowheads="1"/>
        </xdr:cNvSpPr>
      </xdr:nvSpPr>
      <xdr:spPr>
        <a:xfrm>
          <a:off x="1228725" y="17411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240" name="Text Box 11"/>
        <xdr:cNvSpPr txBox="1">
          <a:spLocks noChangeArrowheads="1"/>
        </xdr:cNvSpPr>
      </xdr:nvSpPr>
      <xdr:spPr>
        <a:xfrm>
          <a:off x="1228725" y="17411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41" name="Text Box 65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42" name="Text Box 91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43" name="Text Box 65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44" name="Text Box 91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245" name="Text Box 46"/>
        <xdr:cNvSpPr txBox="1">
          <a:spLocks noChangeArrowheads="1"/>
        </xdr:cNvSpPr>
      </xdr:nvSpPr>
      <xdr:spPr>
        <a:xfrm>
          <a:off x="4333875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246" name="Text Box 43"/>
        <xdr:cNvSpPr txBox="1">
          <a:spLocks noChangeArrowheads="1"/>
        </xdr:cNvSpPr>
      </xdr:nvSpPr>
      <xdr:spPr>
        <a:xfrm>
          <a:off x="4333875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47" name="Text Box 68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48" name="Text Box 69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49" name="Text Box 70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50" name="Text Box 71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51" name="Text Box 72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52" name="Text Box 73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57" name="Text Box 68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58" name="Text Box 69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59" name="Text Box 70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60" name="Text Box 71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61" name="Text Box 72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62" name="Text Box 73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619500" y="17411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277" name="Text Box 10"/>
        <xdr:cNvSpPr txBox="1">
          <a:spLocks noChangeArrowheads="1"/>
        </xdr:cNvSpPr>
      </xdr:nvSpPr>
      <xdr:spPr>
        <a:xfrm>
          <a:off x="1228725" y="17411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278" name="Text Box 11"/>
        <xdr:cNvSpPr txBox="1">
          <a:spLocks noChangeArrowheads="1"/>
        </xdr:cNvSpPr>
      </xdr:nvSpPr>
      <xdr:spPr>
        <a:xfrm>
          <a:off x="1228725" y="17411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79" name="Text Box 65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80" name="Text Box 91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81" name="Text Box 65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282" name="Text Box 91"/>
        <xdr:cNvSpPr txBox="1">
          <a:spLocks noChangeArrowheads="1"/>
        </xdr:cNvSpPr>
      </xdr:nvSpPr>
      <xdr:spPr>
        <a:xfrm>
          <a:off x="3619500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283" name="Text Box 46"/>
        <xdr:cNvSpPr txBox="1">
          <a:spLocks noChangeArrowheads="1"/>
        </xdr:cNvSpPr>
      </xdr:nvSpPr>
      <xdr:spPr>
        <a:xfrm>
          <a:off x="4333875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284" name="Text Box 43"/>
        <xdr:cNvSpPr txBox="1">
          <a:spLocks noChangeArrowheads="1"/>
        </xdr:cNvSpPr>
      </xdr:nvSpPr>
      <xdr:spPr>
        <a:xfrm>
          <a:off x="4333875" y="174117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85" name="Text Box 68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86" name="Text Box 69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87" name="Text Box 70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88" name="Text Box 71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89" name="Text Box 72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90" name="Text Box 73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95" name="Text Box 68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96" name="Text Box 69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97" name="Text Box 70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98" name="Text Box 71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299" name="Text Box 72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300" name="Text Box 73"/>
        <xdr:cNvSpPr txBox="1">
          <a:spLocks noChangeArrowheads="1"/>
        </xdr:cNvSpPr>
      </xdr:nvSpPr>
      <xdr:spPr>
        <a:xfrm>
          <a:off x="3619500" y="17411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619500" y="17411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79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79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79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4100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4100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79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79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4100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4100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79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79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4100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4100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79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79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4100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4100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54</xdr:row>
      <xdr:rowOff>0</xdr:rowOff>
    </xdr:from>
    <xdr:ext cx="0" cy="152400"/>
    <xdr:sp>
      <xdr:nvSpPr>
        <xdr:cNvPr id="163" name="Text Box 10"/>
        <xdr:cNvSpPr txBox="1">
          <a:spLocks noChangeArrowheads="1"/>
        </xdr:cNvSpPr>
      </xdr:nvSpPr>
      <xdr:spPr>
        <a:xfrm>
          <a:off x="1228725" y="12677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54</xdr:row>
      <xdr:rowOff>0</xdr:rowOff>
    </xdr:from>
    <xdr:ext cx="0" cy="152400"/>
    <xdr:sp>
      <xdr:nvSpPr>
        <xdr:cNvPr id="164" name="Text Box 11"/>
        <xdr:cNvSpPr txBox="1">
          <a:spLocks noChangeArrowheads="1"/>
        </xdr:cNvSpPr>
      </xdr:nvSpPr>
      <xdr:spPr>
        <a:xfrm>
          <a:off x="1228725" y="12677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165" name="Text Box 65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166" name="Text Box 91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167" name="Text Box 65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168" name="Text Box 91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>
      <xdr:nvSpPr>
        <xdr:cNvPr id="169" name="Text Box 46"/>
        <xdr:cNvSpPr txBox="1">
          <a:spLocks noChangeArrowheads="1"/>
        </xdr:cNvSpPr>
      </xdr:nvSpPr>
      <xdr:spPr>
        <a:xfrm>
          <a:off x="44100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>
      <xdr:nvSpPr>
        <xdr:cNvPr id="170" name="Text Box 43"/>
        <xdr:cNvSpPr txBox="1">
          <a:spLocks noChangeArrowheads="1"/>
        </xdr:cNvSpPr>
      </xdr:nvSpPr>
      <xdr:spPr>
        <a:xfrm>
          <a:off x="44100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71" name="Text Box 68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72" name="Text Box 69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73" name="Text Box 70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74" name="Text Box 71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75" name="Text Box 72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76" name="Text Box 73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81" name="Text Box 68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82" name="Text Box 69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83" name="Text Box 70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84" name="Text Box 71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85" name="Text Box 72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186" name="Text Box 73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54</xdr:row>
      <xdr:rowOff>0</xdr:rowOff>
    </xdr:from>
    <xdr:ext cx="0" cy="152400"/>
    <xdr:sp>
      <xdr:nvSpPr>
        <xdr:cNvPr id="201" name="Text Box 10"/>
        <xdr:cNvSpPr txBox="1">
          <a:spLocks noChangeArrowheads="1"/>
        </xdr:cNvSpPr>
      </xdr:nvSpPr>
      <xdr:spPr>
        <a:xfrm>
          <a:off x="1228725" y="12677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54</xdr:row>
      <xdr:rowOff>0</xdr:rowOff>
    </xdr:from>
    <xdr:ext cx="0" cy="152400"/>
    <xdr:sp>
      <xdr:nvSpPr>
        <xdr:cNvPr id="202" name="Text Box 11"/>
        <xdr:cNvSpPr txBox="1">
          <a:spLocks noChangeArrowheads="1"/>
        </xdr:cNvSpPr>
      </xdr:nvSpPr>
      <xdr:spPr>
        <a:xfrm>
          <a:off x="1228725" y="12677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03" name="Text Box 65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04" name="Text Box 91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05" name="Text Box 65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06" name="Text Box 91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>
      <xdr:nvSpPr>
        <xdr:cNvPr id="207" name="Text Box 46"/>
        <xdr:cNvSpPr txBox="1">
          <a:spLocks noChangeArrowheads="1"/>
        </xdr:cNvSpPr>
      </xdr:nvSpPr>
      <xdr:spPr>
        <a:xfrm>
          <a:off x="44100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>
      <xdr:nvSpPr>
        <xdr:cNvPr id="208" name="Text Box 43"/>
        <xdr:cNvSpPr txBox="1">
          <a:spLocks noChangeArrowheads="1"/>
        </xdr:cNvSpPr>
      </xdr:nvSpPr>
      <xdr:spPr>
        <a:xfrm>
          <a:off x="44100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09" name="Text Box 68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10" name="Text Box 69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11" name="Text Box 70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12" name="Text Box 71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13" name="Text Box 72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14" name="Text Box 73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19" name="Text Box 68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20" name="Text Box 69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21" name="Text Box 70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22" name="Text Box 71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23" name="Text Box 72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24" name="Text Box 73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54</xdr:row>
      <xdr:rowOff>0</xdr:rowOff>
    </xdr:from>
    <xdr:ext cx="0" cy="152400"/>
    <xdr:sp>
      <xdr:nvSpPr>
        <xdr:cNvPr id="239" name="Text Box 10"/>
        <xdr:cNvSpPr txBox="1">
          <a:spLocks noChangeArrowheads="1"/>
        </xdr:cNvSpPr>
      </xdr:nvSpPr>
      <xdr:spPr>
        <a:xfrm>
          <a:off x="1228725" y="12677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54</xdr:row>
      <xdr:rowOff>0</xdr:rowOff>
    </xdr:from>
    <xdr:ext cx="0" cy="152400"/>
    <xdr:sp>
      <xdr:nvSpPr>
        <xdr:cNvPr id="240" name="Text Box 11"/>
        <xdr:cNvSpPr txBox="1">
          <a:spLocks noChangeArrowheads="1"/>
        </xdr:cNvSpPr>
      </xdr:nvSpPr>
      <xdr:spPr>
        <a:xfrm>
          <a:off x="1228725" y="12677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41" name="Text Box 65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42" name="Text Box 91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43" name="Text Box 65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44" name="Text Box 91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>
      <xdr:nvSpPr>
        <xdr:cNvPr id="245" name="Text Box 46"/>
        <xdr:cNvSpPr txBox="1">
          <a:spLocks noChangeArrowheads="1"/>
        </xdr:cNvSpPr>
      </xdr:nvSpPr>
      <xdr:spPr>
        <a:xfrm>
          <a:off x="44100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>
      <xdr:nvSpPr>
        <xdr:cNvPr id="246" name="Text Box 43"/>
        <xdr:cNvSpPr txBox="1">
          <a:spLocks noChangeArrowheads="1"/>
        </xdr:cNvSpPr>
      </xdr:nvSpPr>
      <xdr:spPr>
        <a:xfrm>
          <a:off x="44100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47" name="Text Box 68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48" name="Text Box 69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49" name="Text Box 70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50" name="Text Box 71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51" name="Text Box 72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52" name="Text Box 73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57" name="Text Box 68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58" name="Text Box 69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59" name="Text Box 70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60" name="Text Box 71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61" name="Text Box 72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62" name="Text Box 73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54</xdr:row>
      <xdr:rowOff>0</xdr:rowOff>
    </xdr:from>
    <xdr:ext cx="0" cy="152400"/>
    <xdr:sp>
      <xdr:nvSpPr>
        <xdr:cNvPr id="277" name="Text Box 10"/>
        <xdr:cNvSpPr txBox="1">
          <a:spLocks noChangeArrowheads="1"/>
        </xdr:cNvSpPr>
      </xdr:nvSpPr>
      <xdr:spPr>
        <a:xfrm>
          <a:off x="1228725" y="12677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54</xdr:row>
      <xdr:rowOff>0</xdr:rowOff>
    </xdr:from>
    <xdr:ext cx="0" cy="152400"/>
    <xdr:sp>
      <xdr:nvSpPr>
        <xdr:cNvPr id="278" name="Text Box 11"/>
        <xdr:cNvSpPr txBox="1">
          <a:spLocks noChangeArrowheads="1"/>
        </xdr:cNvSpPr>
      </xdr:nvSpPr>
      <xdr:spPr>
        <a:xfrm>
          <a:off x="1228725" y="12677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79" name="Text Box 65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80" name="Text Box 91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81" name="Text Box 65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282" name="Text Box 91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>
      <xdr:nvSpPr>
        <xdr:cNvPr id="283" name="Text Box 46"/>
        <xdr:cNvSpPr txBox="1">
          <a:spLocks noChangeArrowheads="1"/>
        </xdr:cNvSpPr>
      </xdr:nvSpPr>
      <xdr:spPr>
        <a:xfrm>
          <a:off x="44100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>
      <xdr:nvSpPr>
        <xdr:cNvPr id="284" name="Text Box 43"/>
        <xdr:cNvSpPr txBox="1">
          <a:spLocks noChangeArrowheads="1"/>
        </xdr:cNvSpPr>
      </xdr:nvSpPr>
      <xdr:spPr>
        <a:xfrm>
          <a:off x="44100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85" name="Text Box 68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86" name="Text Box 69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87" name="Text Box 70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88" name="Text Box 71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89" name="Text Box 72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90" name="Text Box 73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95" name="Text Box 68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96" name="Text Box 69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97" name="Text Box 70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98" name="Text Box 71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299" name="Text Box 72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00" name="Text Box 73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305" name="Text Box 68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306" name="Text Box 69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307" name="Text Box 70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308" name="Text Box 71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309" name="Text Box 72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47625"/>
    <xdr:sp>
      <xdr:nvSpPr>
        <xdr:cNvPr id="310" name="Text Box 73"/>
        <xdr:cNvSpPr txBox="1">
          <a:spLocks noChangeArrowheads="1"/>
        </xdr:cNvSpPr>
      </xdr:nvSpPr>
      <xdr:spPr>
        <a:xfrm>
          <a:off x="3724275" y="1267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11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12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13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14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54</xdr:row>
      <xdr:rowOff>0</xdr:rowOff>
    </xdr:from>
    <xdr:ext cx="0" cy="152400"/>
    <xdr:sp>
      <xdr:nvSpPr>
        <xdr:cNvPr id="315" name="Text Box 10"/>
        <xdr:cNvSpPr txBox="1">
          <a:spLocks noChangeArrowheads="1"/>
        </xdr:cNvSpPr>
      </xdr:nvSpPr>
      <xdr:spPr>
        <a:xfrm>
          <a:off x="1228725" y="12677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54</xdr:row>
      <xdr:rowOff>0</xdr:rowOff>
    </xdr:from>
    <xdr:ext cx="0" cy="152400"/>
    <xdr:sp>
      <xdr:nvSpPr>
        <xdr:cNvPr id="316" name="Text Box 11"/>
        <xdr:cNvSpPr txBox="1">
          <a:spLocks noChangeArrowheads="1"/>
        </xdr:cNvSpPr>
      </xdr:nvSpPr>
      <xdr:spPr>
        <a:xfrm>
          <a:off x="1228725" y="12677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317" name="Text Box 65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318" name="Text Box 91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319" name="Text Box 65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152400"/>
    <xdr:sp>
      <xdr:nvSpPr>
        <xdr:cNvPr id="320" name="Text Box 91"/>
        <xdr:cNvSpPr txBox="1">
          <a:spLocks noChangeArrowheads="1"/>
        </xdr:cNvSpPr>
      </xdr:nvSpPr>
      <xdr:spPr>
        <a:xfrm>
          <a:off x="37242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>
      <xdr:nvSpPr>
        <xdr:cNvPr id="321" name="Text Box 46"/>
        <xdr:cNvSpPr txBox="1">
          <a:spLocks noChangeArrowheads="1"/>
        </xdr:cNvSpPr>
      </xdr:nvSpPr>
      <xdr:spPr>
        <a:xfrm>
          <a:off x="44100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>
      <xdr:nvSpPr>
        <xdr:cNvPr id="322" name="Text Box 43"/>
        <xdr:cNvSpPr txBox="1">
          <a:spLocks noChangeArrowheads="1"/>
        </xdr:cNvSpPr>
      </xdr:nvSpPr>
      <xdr:spPr>
        <a:xfrm>
          <a:off x="4410075" y="12677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23" name="Text Box 68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24" name="Text Box 69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25" name="Text Box 70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26" name="Text Box 71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27" name="Text Box 72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28" name="Text Box 73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29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30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31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32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33" name="Text Box 68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34" name="Text Box 69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35" name="Text Box 70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36" name="Text Box 71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37" name="Text Box 72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57150"/>
    <xdr:sp>
      <xdr:nvSpPr>
        <xdr:cNvPr id="338" name="Text Box 73"/>
        <xdr:cNvSpPr txBox="1">
          <a:spLocks noChangeArrowheads="1"/>
        </xdr:cNvSpPr>
      </xdr:nvSpPr>
      <xdr:spPr>
        <a:xfrm>
          <a:off x="3724275" y="12677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39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40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41" name="Text Box 46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85725" cy="28575"/>
    <xdr:sp>
      <xdr:nvSpPr>
        <xdr:cNvPr id="342" name="Text Box 43"/>
        <xdr:cNvSpPr txBox="1">
          <a:spLocks noChangeArrowheads="1"/>
        </xdr:cNvSpPr>
      </xdr:nvSpPr>
      <xdr:spPr>
        <a:xfrm>
          <a:off x="3724275" y="1267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343" name="Text Box 68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344" name="Text Box 69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345" name="Text Box 70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346" name="Text Box 71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347" name="Text Box 72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47625"/>
    <xdr:sp>
      <xdr:nvSpPr>
        <xdr:cNvPr id="348" name="Text Box 73"/>
        <xdr:cNvSpPr txBox="1">
          <a:spLocks noChangeArrowheads="1"/>
        </xdr:cNvSpPr>
      </xdr:nvSpPr>
      <xdr:spPr>
        <a:xfrm>
          <a:off x="3724275" y="17316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49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50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51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52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79</xdr:row>
      <xdr:rowOff>0</xdr:rowOff>
    </xdr:from>
    <xdr:ext cx="0" cy="161925"/>
    <xdr:sp>
      <xdr:nvSpPr>
        <xdr:cNvPr id="353" name="Text Box 10"/>
        <xdr:cNvSpPr txBox="1">
          <a:spLocks noChangeArrowheads="1"/>
        </xdr:cNvSpPr>
      </xdr:nvSpPr>
      <xdr:spPr>
        <a:xfrm>
          <a:off x="1228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79</xdr:row>
      <xdr:rowOff>0</xdr:rowOff>
    </xdr:from>
    <xdr:ext cx="0" cy="161925"/>
    <xdr:sp>
      <xdr:nvSpPr>
        <xdr:cNvPr id="354" name="Text Box 11"/>
        <xdr:cNvSpPr txBox="1">
          <a:spLocks noChangeArrowheads="1"/>
        </xdr:cNvSpPr>
      </xdr:nvSpPr>
      <xdr:spPr>
        <a:xfrm>
          <a:off x="1228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355" name="Text Box 65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356" name="Text Box 91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357" name="Text Box 65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161925"/>
    <xdr:sp>
      <xdr:nvSpPr>
        <xdr:cNvPr id="358" name="Text Box 91"/>
        <xdr:cNvSpPr txBox="1">
          <a:spLocks noChangeArrowheads="1"/>
        </xdr:cNvSpPr>
      </xdr:nvSpPr>
      <xdr:spPr>
        <a:xfrm>
          <a:off x="37242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161925"/>
    <xdr:sp>
      <xdr:nvSpPr>
        <xdr:cNvPr id="359" name="Text Box 46"/>
        <xdr:cNvSpPr txBox="1">
          <a:spLocks noChangeArrowheads="1"/>
        </xdr:cNvSpPr>
      </xdr:nvSpPr>
      <xdr:spPr>
        <a:xfrm>
          <a:off x="44100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161925"/>
    <xdr:sp>
      <xdr:nvSpPr>
        <xdr:cNvPr id="360" name="Text Box 43"/>
        <xdr:cNvSpPr txBox="1">
          <a:spLocks noChangeArrowheads="1"/>
        </xdr:cNvSpPr>
      </xdr:nvSpPr>
      <xdr:spPr>
        <a:xfrm>
          <a:off x="4410075" y="17316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61" name="Text Box 68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62" name="Text Box 69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63" name="Text Box 70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64" name="Text Box 71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65" name="Text Box 72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66" name="Text Box 73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67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68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69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70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71" name="Text Box 68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72" name="Text Box 69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73" name="Text Box 70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74" name="Text Box 71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75" name="Text Box 72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66675"/>
    <xdr:sp>
      <xdr:nvSpPr>
        <xdr:cNvPr id="376" name="Text Box 73"/>
        <xdr:cNvSpPr txBox="1">
          <a:spLocks noChangeArrowheads="1"/>
        </xdr:cNvSpPr>
      </xdr:nvSpPr>
      <xdr:spPr>
        <a:xfrm>
          <a:off x="3724275" y="17316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77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78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79" name="Text Box 46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85725" cy="28575"/>
    <xdr:sp>
      <xdr:nvSpPr>
        <xdr:cNvPr id="380" name="Text Box 43"/>
        <xdr:cNvSpPr txBox="1">
          <a:spLocks noChangeArrowheads="1"/>
        </xdr:cNvSpPr>
      </xdr:nvSpPr>
      <xdr:spPr>
        <a:xfrm>
          <a:off x="3724275" y="17316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77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16316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16316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7433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7433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7433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7433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4291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4291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43325" y="16316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16316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16316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7433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7433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7433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7433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4291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429125" y="16316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43325" y="16316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4332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467" t="s">
        <v>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21.75" customHeight="1">
      <c r="A2" s="449" t="s">
        <v>21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83" t="s">
        <v>22</v>
      </c>
      <c r="M5" s="483"/>
      <c r="N5" s="483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</row>
    <row r="8" spans="1:14" ht="16.5">
      <c r="A8" s="482" t="s">
        <v>23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</row>
    <row r="9" spans="1:14" ht="16.5">
      <c r="A9" s="482" t="s">
        <v>24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</row>
    <row r="10" spans="1:14" ht="16.5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</row>
    <row r="11" spans="1:14" ht="16.5">
      <c r="A11" s="467" t="s">
        <v>25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</row>
    <row r="12" spans="1:14" ht="16.5">
      <c r="A12" s="467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</row>
    <row r="13" spans="1:14" ht="16.5">
      <c r="A13" s="467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467"/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481" t="s">
        <v>27</v>
      </c>
      <c r="K16" s="481"/>
      <c r="L16" s="481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467"/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402" t="s">
        <v>28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482" t="s">
        <v>29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</row>
    <row r="24" spans="1:14" ht="16.5">
      <c r="A24" s="404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</row>
    <row r="25" spans="1:14" ht="16.5">
      <c r="A25" s="467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467" t="s">
        <v>30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</row>
    <row r="28" spans="1:14" ht="16.5">
      <c r="A28" s="467" t="s">
        <v>31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</row>
    <row r="29" spans="1:14" ht="16.5">
      <c r="A29" s="477" t="s">
        <v>32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</row>
    <row r="30" spans="1:14" ht="16.5">
      <c r="A30" s="477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</row>
    <row r="31" spans="1:14" ht="16.5">
      <c r="A31" s="479" t="s">
        <v>33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80"/>
    </row>
    <row r="32" spans="1:14" ht="16.5">
      <c r="A32" s="471" t="s">
        <v>34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</row>
    <row r="33" spans="1:14" ht="16.5">
      <c r="A33" s="475" t="s">
        <v>35</v>
      </c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</row>
    <row r="34" spans="1:14" ht="16.5">
      <c r="A34" s="476" t="s">
        <v>36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</row>
    <row r="35" spans="1:14" ht="16.5">
      <c r="A35" s="476" t="s">
        <v>37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</row>
    <row r="36" spans="1:14" ht="16.5">
      <c r="A36" s="476" t="s">
        <v>38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</row>
    <row r="37" spans="1:14" ht="16.5">
      <c r="A37" s="476" t="s">
        <v>39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</row>
    <row r="38" spans="1:14" ht="16.5">
      <c r="A38" s="471" t="s">
        <v>40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</row>
    <row r="39" spans="1:14" ht="16.5">
      <c r="A39" s="471" t="s">
        <v>41</v>
      </c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7"/>
    </row>
    <row r="40" spans="1:14" ht="16.5">
      <c r="A40" s="471" t="s">
        <v>42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</row>
    <row r="41" spans="1:14" ht="16.5">
      <c r="A41" s="471" t="s">
        <v>43</v>
      </c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</row>
    <row r="42" spans="1:14" ht="16.5">
      <c r="A42" s="471" t="s">
        <v>44</v>
      </c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</row>
    <row r="43" spans="1:14" ht="16.5">
      <c r="A43" s="471" t="s">
        <v>45</v>
      </c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</row>
    <row r="44" spans="1:14" ht="16.5">
      <c r="A44" s="474" t="s">
        <v>46</v>
      </c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</row>
    <row r="45" spans="1:14" ht="16.5">
      <c r="A45" s="471" t="s">
        <v>47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</row>
    <row r="46" spans="1:14" ht="16.5">
      <c r="A46" s="472" t="s">
        <v>48</v>
      </c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</row>
    <row r="47" spans="1:14" ht="16.5">
      <c r="A47" s="473" t="s">
        <v>49</v>
      </c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</row>
    <row r="48" spans="1:14" ht="16.5">
      <c r="A48" s="468" t="s">
        <v>50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</row>
    <row r="49" spans="1:14" ht="16.5">
      <c r="A49" s="468" t="s">
        <v>51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</row>
    <row r="50" spans="1:14" ht="16.5">
      <c r="A50" s="468" t="s">
        <v>52</v>
      </c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</row>
    <row r="51" spans="1:14" ht="16.5">
      <c r="A51" s="468" t="s">
        <v>53</v>
      </c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</row>
    <row r="52" spans="1:14" ht="16.5">
      <c r="A52" s="468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</row>
    <row r="53" spans="1:14" ht="16.5">
      <c r="A53" s="468"/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</row>
    <row r="54" spans="1:14" ht="16.5">
      <c r="A54" s="469" t="s">
        <v>54</v>
      </c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465" t="s">
        <v>55</v>
      </c>
      <c r="B60" s="465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</row>
    <row r="61" spans="1:14" ht="16.5">
      <c r="A61" s="465" t="s">
        <v>56</v>
      </c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</row>
    <row r="62" spans="1:14" ht="16.5">
      <c r="A62" s="463" t="s">
        <v>57</v>
      </c>
      <c r="B62" s="464"/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</row>
    <row r="63" spans="1:14" ht="16.5">
      <c r="A63" s="465" t="s">
        <v>58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5"/>
      <c r="L63" s="465"/>
      <c r="M63" s="465"/>
      <c r="N63" s="465"/>
    </row>
    <row r="64" spans="1:14" ht="16.5">
      <c r="A64" s="465" t="s">
        <v>59</v>
      </c>
      <c r="B64" s="465"/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466" t="s">
        <v>60</v>
      </c>
      <c r="B66" s="466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</row>
    <row r="67" spans="1:14" ht="16.5">
      <c r="A67" s="466" t="s">
        <v>61</v>
      </c>
      <c r="B67" s="466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</row>
    <row r="68" spans="1:14" ht="16.5">
      <c r="A68" s="467"/>
      <c r="B68" s="467"/>
      <c r="C68" s="467"/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467"/>
    </row>
    <row r="69" spans="1:14" ht="16.5">
      <c r="A69" s="449" t="s">
        <v>20</v>
      </c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</row>
    <row r="70" spans="1:14" ht="16.5">
      <c r="A70" s="449" t="s">
        <v>21</v>
      </c>
      <c r="B70" s="449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450" t="s">
        <v>62</v>
      </c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451" t="s">
        <v>63</v>
      </c>
      <c r="B74" s="438" t="s">
        <v>64</v>
      </c>
      <c r="C74" s="432" t="s">
        <v>65</v>
      </c>
      <c r="D74" s="454"/>
      <c r="E74" s="454"/>
      <c r="F74" s="454"/>
      <c r="G74" s="454"/>
      <c r="H74" s="454"/>
      <c r="I74" s="455"/>
      <c r="J74" s="432" t="s">
        <v>66</v>
      </c>
      <c r="K74" s="461"/>
      <c r="L74" s="461"/>
      <c r="M74" s="462"/>
      <c r="N74" s="438" t="s">
        <v>67</v>
      </c>
    </row>
    <row r="75" spans="1:14" ht="12.75">
      <c r="A75" s="452"/>
      <c r="B75" s="439"/>
      <c r="C75" s="456"/>
      <c r="D75" s="457"/>
      <c r="E75" s="457"/>
      <c r="F75" s="457"/>
      <c r="G75" s="457"/>
      <c r="H75" s="457"/>
      <c r="I75" s="458"/>
      <c r="J75" s="433"/>
      <c r="K75" s="459"/>
      <c r="L75" s="459"/>
      <c r="M75" s="460"/>
      <c r="N75" s="439"/>
    </row>
    <row r="76" spans="1:14" ht="12.75">
      <c r="A76" s="452"/>
      <c r="B76" s="439"/>
      <c r="C76" s="456"/>
      <c r="D76" s="457"/>
      <c r="E76" s="457"/>
      <c r="F76" s="457"/>
      <c r="G76" s="457"/>
      <c r="H76" s="457"/>
      <c r="I76" s="458"/>
      <c r="J76" s="438" t="s">
        <v>68</v>
      </c>
      <c r="K76" s="438" t="s">
        <v>69</v>
      </c>
      <c r="L76" s="438" t="s">
        <v>70</v>
      </c>
      <c r="M76" s="438" t="s">
        <v>71</v>
      </c>
      <c r="N76" s="439"/>
    </row>
    <row r="77" spans="1:14" ht="12.75">
      <c r="A77" s="452"/>
      <c r="B77" s="439"/>
      <c r="C77" s="456"/>
      <c r="D77" s="457"/>
      <c r="E77" s="457"/>
      <c r="F77" s="457"/>
      <c r="G77" s="457"/>
      <c r="H77" s="457"/>
      <c r="I77" s="458"/>
      <c r="J77" s="439"/>
      <c r="K77" s="439"/>
      <c r="L77" s="439"/>
      <c r="M77" s="439"/>
      <c r="N77" s="439"/>
    </row>
    <row r="78" spans="1:14" ht="12.75">
      <c r="A78" s="452"/>
      <c r="B78" s="439"/>
      <c r="C78" s="456"/>
      <c r="D78" s="457"/>
      <c r="E78" s="457"/>
      <c r="F78" s="457"/>
      <c r="G78" s="457"/>
      <c r="H78" s="457"/>
      <c r="I78" s="458"/>
      <c r="J78" s="439"/>
      <c r="K78" s="439"/>
      <c r="L78" s="439"/>
      <c r="M78" s="439"/>
      <c r="N78" s="439"/>
    </row>
    <row r="79" spans="1:14" ht="12.75">
      <c r="A79" s="452"/>
      <c r="B79" s="439"/>
      <c r="C79" s="456"/>
      <c r="D79" s="457"/>
      <c r="E79" s="457"/>
      <c r="F79" s="457"/>
      <c r="G79" s="457"/>
      <c r="H79" s="457"/>
      <c r="I79" s="458"/>
      <c r="J79" s="439"/>
      <c r="K79" s="439"/>
      <c r="L79" s="439"/>
      <c r="M79" s="439"/>
      <c r="N79" s="439"/>
    </row>
    <row r="80" spans="1:14" ht="12.75">
      <c r="A80" s="453"/>
      <c r="B80" s="440"/>
      <c r="C80" s="433"/>
      <c r="D80" s="459"/>
      <c r="E80" s="459"/>
      <c r="F80" s="459"/>
      <c r="G80" s="459"/>
      <c r="H80" s="459"/>
      <c r="I80" s="460"/>
      <c r="J80" s="440"/>
      <c r="K80" s="440"/>
      <c r="L80" s="440"/>
      <c r="M80" s="440"/>
      <c r="N80" s="440"/>
    </row>
    <row r="81" spans="1:14" ht="16.5">
      <c r="A81" s="12">
        <v>1</v>
      </c>
      <c r="B81" s="13">
        <v>2</v>
      </c>
      <c r="C81" s="441">
        <v>3</v>
      </c>
      <c r="D81" s="442"/>
      <c r="E81" s="442"/>
      <c r="F81" s="442"/>
      <c r="G81" s="442"/>
      <c r="H81" s="442"/>
      <c r="I81" s="443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413" t="s">
        <v>12</v>
      </c>
      <c r="D86" s="413"/>
      <c r="E86" s="413"/>
      <c r="F86" s="413"/>
      <c r="G86" s="413"/>
      <c r="H86" s="413"/>
      <c r="I86" s="413"/>
      <c r="J86" s="21"/>
      <c r="K86" s="21"/>
      <c r="L86" s="21"/>
      <c r="M86" s="21"/>
      <c r="N86" s="21"/>
    </row>
    <row r="87" spans="1:14" ht="16.5">
      <c r="A87" s="20"/>
      <c r="B87" s="21"/>
      <c r="C87" s="444" t="s">
        <v>13</v>
      </c>
      <c r="D87" s="445"/>
      <c r="E87" s="445"/>
      <c r="F87" s="445"/>
      <c r="G87" s="445"/>
      <c r="H87" s="445"/>
      <c r="I87" s="446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438">
        <v>9</v>
      </c>
      <c r="B114" s="428"/>
      <c r="C114" s="428" t="s">
        <v>95</v>
      </c>
      <c r="D114" s="447"/>
      <c r="E114" s="447"/>
      <c r="F114" s="447"/>
      <c r="G114" s="447"/>
      <c r="H114" s="447"/>
      <c r="I114" s="448"/>
      <c r="J114" s="429">
        <f>J112*1.5%</f>
        <v>12204.664076406243</v>
      </c>
      <c r="K114" s="429"/>
      <c r="L114" s="428"/>
      <c r="M114" s="429"/>
      <c r="N114" s="406">
        <f>J114+K114</f>
        <v>12204.664076406243</v>
      </c>
    </row>
    <row r="115" spans="1:14" ht="12.75">
      <c r="A115" s="440"/>
      <c r="B115" s="421"/>
      <c r="C115" s="421"/>
      <c r="D115" s="436"/>
      <c r="E115" s="436"/>
      <c r="F115" s="436"/>
      <c r="G115" s="436"/>
      <c r="H115" s="436"/>
      <c r="I115" s="437"/>
      <c r="J115" s="430"/>
      <c r="K115" s="430"/>
      <c r="L115" s="421"/>
      <c r="M115" s="430"/>
      <c r="N115" s="431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413" t="s">
        <v>98</v>
      </c>
      <c r="D118" s="413"/>
      <c r="E118" s="413"/>
      <c r="F118" s="413"/>
      <c r="G118" s="413"/>
      <c r="H118" s="413"/>
      <c r="I118" s="413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413" t="s">
        <v>17</v>
      </c>
      <c r="D119" s="413"/>
      <c r="E119" s="413"/>
      <c r="F119" s="413"/>
      <c r="G119" s="413"/>
      <c r="H119" s="413"/>
      <c r="I119" s="413"/>
      <c r="J119" s="43"/>
      <c r="K119" s="38"/>
      <c r="L119" s="38"/>
      <c r="M119" s="41"/>
      <c r="N119" s="11"/>
    </row>
    <row r="120" spans="1:14" ht="12.75">
      <c r="A120" s="432">
        <v>10</v>
      </c>
      <c r="B120" s="428"/>
      <c r="C120" s="428" t="s">
        <v>99</v>
      </c>
      <c r="D120" s="434"/>
      <c r="E120" s="434"/>
      <c r="F120" s="434"/>
      <c r="G120" s="434"/>
      <c r="H120" s="434"/>
      <c r="I120" s="435"/>
      <c r="J120" s="429">
        <f>J118*0.4%</f>
        <v>3303.39574334729</v>
      </c>
      <c r="K120" s="429"/>
      <c r="L120" s="428"/>
      <c r="M120" s="429"/>
      <c r="N120" s="406">
        <f>J120+K120</f>
        <v>3303.39574334729</v>
      </c>
    </row>
    <row r="121" spans="1:14" ht="12.75">
      <c r="A121" s="433"/>
      <c r="B121" s="421"/>
      <c r="C121" s="421"/>
      <c r="D121" s="436"/>
      <c r="E121" s="436"/>
      <c r="F121" s="436"/>
      <c r="G121" s="436"/>
      <c r="H121" s="436"/>
      <c r="I121" s="437"/>
      <c r="J121" s="430"/>
      <c r="K121" s="430"/>
      <c r="L121" s="421"/>
      <c r="M121" s="430"/>
      <c r="N121" s="431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413" t="s">
        <v>101</v>
      </c>
      <c r="D123" s="413"/>
      <c r="E123" s="413"/>
      <c r="F123" s="413"/>
      <c r="G123" s="413"/>
      <c r="H123" s="413"/>
      <c r="I123" s="413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414" t="s">
        <v>103</v>
      </c>
      <c r="D126" s="415"/>
      <c r="E126" s="415"/>
      <c r="F126" s="415"/>
      <c r="G126" s="415"/>
      <c r="H126" s="415"/>
      <c r="I126" s="416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413" t="s">
        <v>104</v>
      </c>
      <c r="D127" s="413"/>
      <c r="E127" s="413"/>
      <c r="F127" s="413"/>
      <c r="G127" s="413"/>
      <c r="H127" s="413"/>
      <c r="I127" s="413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413" t="s">
        <v>105</v>
      </c>
      <c r="D128" s="413"/>
      <c r="E128" s="413"/>
      <c r="F128" s="413"/>
      <c r="G128" s="413"/>
      <c r="H128" s="413"/>
      <c r="I128" s="413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414" t="s">
        <v>109</v>
      </c>
      <c r="D134" s="415"/>
      <c r="E134" s="415"/>
      <c r="F134" s="415"/>
      <c r="G134" s="415"/>
      <c r="H134" s="415"/>
      <c r="I134" s="416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413" t="s">
        <v>112</v>
      </c>
      <c r="D137" s="413"/>
      <c r="E137" s="413"/>
      <c r="F137" s="413"/>
      <c r="G137" s="413"/>
      <c r="H137" s="413"/>
      <c r="I137" s="413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417" t="s">
        <v>113</v>
      </c>
      <c r="D138" s="418"/>
      <c r="E138" s="418"/>
      <c r="F138" s="418"/>
      <c r="G138" s="418"/>
      <c r="H138" s="418"/>
      <c r="I138" s="419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413" t="s">
        <v>6</v>
      </c>
      <c r="D141" s="413"/>
      <c r="E141" s="413"/>
      <c r="F141" s="413"/>
      <c r="G141" s="413"/>
      <c r="H141" s="413"/>
      <c r="I141" s="413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420"/>
      <c r="B143" s="420"/>
      <c r="C143" s="422" t="s">
        <v>116</v>
      </c>
      <c r="D143" s="423"/>
      <c r="E143" s="423"/>
      <c r="F143" s="423"/>
      <c r="G143" s="423"/>
      <c r="H143" s="423"/>
      <c r="I143" s="424"/>
      <c r="J143" s="406">
        <f>J141+J142</f>
        <v>1007751.7438025384</v>
      </c>
      <c r="K143" s="408"/>
      <c r="L143" s="408"/>
      <c r="M143" s="410">
        <f>M141+M142</f>
        <v>33642.984973090264</v>
      </c>
      <c r="N143" s="410">
        <f>N141+N142</f>
        <v>1041394.7287756285</v>
      </c>
    </row>
    <row r="144" spans="1:14" ht="12.75">
      <c r="A144" s="421"/>
      <c r="B144" s="421"/>
      <c r="C144" s="425"/>
      <c r="D144" s="426"/>
      <c r="E144" s="426"/>
      <c r="F144" s="426"/>
      <c r="G144" s="426"/>
      <c r="H144" s="426"/>
      <c r="I144" s="427"/>
      <c r="J144" s="407"/>
      <c r="K144" s="409"/>
      <c r="L144" s="409"/>
      <c r="M144" s="411"/>
      <c r="N144" s="411"/>
    </row>
    <row r="145" spans="1:14" ht="16.5">
      <c r="A145" s="20"/>
      <c r="B145" s="31"/>
      <c r="C145" s="412" t="s">
        <v>117</v>
      </c>
      <c r="D145" s="412"/>
      <c r="E145" s="412"/>
      <c r="F145" s="412"/>
      <c r="G145" s="412"/>
      <c r="H145" s="412"/>
      <c r="I145" s="412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402" t="s">
        <v>118</v>
      </c>
      <c r="B147" s="402"/>
      <c r="C147" s="402"/>
      <c r="D147" s="402"/>
      <c r="E147" s="402"/>
      <c r="F147" s="402"/>
      <c r="G147" s="402"/>
      <c r="H147" s="402"/>
      <c r="I147" s="402"/>
      <c r="J147" s="402"/>
      <c r="K147" s="402"/>
      <c r="L147" s="402"/>
      <c r="M147" s="402"/>
      <c r="N147" s="402"/>
    </row>
    <row r="148" spans="1:14" ht="16.5">
      <c r="A148" s="403"/>
      <c r="B148" s="403"/>
      <c r="C148" s="403"/>
      <c r="D148" s="403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</row>
    <row r="149" spans="1:14" ht="16.5">
      <c r="A149" s="404" t="s">
        <v>119</v>
      </c>
      <c r="B149" s="404"/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405"/>
      <c r="B151" s="405"/>
      <c r="C151" s="405"/>
      <c r="D151" s="405"/>
      <c r="E151" s="405"/>
      <c r="F151" s="405"/>
      <c r="G151" s="405"/>
      <c r="H151" s="405"/>
      <c r="I151" s="405"/>
      <c r="J151" s="405"/>
      <c r="K151" s="405"/>
      <c r="L151" s="405"/>
      <c r="M151" s="405"/>
      <c r="N151" s="405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:N1"/>
    <mergeCell ref="A2:N2"/>
    <mergeCell ref="A4:N4"/>
    <mergeCell ref="L5:N5"/>
    <mergeCell ref="A7:N7"/>
    <mergeCell ref="A8:N8"/>
    <mergeCell ref="A9:N9"/>
    <mergeCell ref="A10:N10"/>
    <mergeCell ref="A11:N11"/>
    <mergeCell ref="A12:N12"/>
    <mergeCell ref="A13:N13"/>
    <mergeCell ref="A15:N15"/>
    <mergeCell ref="J16:L16"/>
    <mergeCell ref="A18:N18"/>
    <mergeCell ref="A20:N20"/>
    <mergeCell ref="A23:N23"/>
    <mergeCell ref="A24:N24"/>
    <mergeCell ref="A25:N25"/>
    <mergeCell ref="A27:N27"/>
    <mergeCell ref="A28:N28"/>
    <mergeCell ref="A29:N29"/>
    <mergeCell ref="A30:N30"/>
    <mergeCell ref="A31:N31"/>
    <mergeCell ref="A32:N32"/>
    <mergeCell ref="A33:N33"/>
    <mergeCell ref="A34:N34"/>
    <mergeCell ref="A35:N35"/>
    <mergeCell ref="A36:N36"/>
    <mergeCell ref="A37:N37"/>
    <mergeCell ref="A38:N38"/>
    <mergeCell ref="A39:M39"/>
    <mergeCell ref="A40:N40"/>
    <mergeCell ref="A41:N41"/>
    <mergeCell ref="A42:N42"/>
    <mergeCell ref="A43:N43"/>
    <mergeCell ref="A44:N44"/>
    <mergeCell ref="A45:N45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60:N60"/>
    <mergeCell ref="A61:N61"/>
    <mergeCell ref="A62:N62"/>
    <mergeCell ref="A63:N63"/>
    <mergeCell ref="A64:N64"/>
    <mergeCell ref="A66:N66"/>
    <mergeCell ref="A67:N67"/>
    <mergeCell ref="A68:N68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120:L121"/>
    <mergeCell ref="M120:M121"/>
    <mergeCell ref="N120:N121"/>
    <mergeCell ref="C123:I123"/>
    <mergeCell ref="C126:I126"/>
    <mergeCell ref="C127:I127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9.125" style="65" customWidth="1"/>
    <col min="2" max="2" width="6.375" style="65" customWidth="1"/>
    <col min="3" max="3" width="54.00390625" style="65" customWidth="1"/>
    <col min="4" max="4" width="21.875" style="65" customWidth="1"/>
    <col min="5" max="16384" width="9.125" style="65" customWidth="1"/>
  </cols>
  <sheetData>
    <row r="2" spans="2:10" ht="16.5">
      <c r="B2" s="64" t="s">
        <v>370</v>
      </c>
      <c r="C2" s="64"/>
      <c r="D2" s="64"/>
      <c r="E2" s="237"/>
      <c r="F2" s="237"/>
      <c r="G2" s="237"/>
      <c r="H2" s="138"/>
      <c r="I2" s="66"/>
      <c r="J2" s="66"/>
    </row>
    <row r="3" spans="2:10" ht="16.5">
      <c r="B3" s="64" t="s">
        <v>271</v>
      </c>
      <c r="C3" s="64"/>
      <c r="D3" s="64"/>
      <c r="E3" s="237"/>
      <c r="F3" s="237"/>
      <c r="G3" s="237"/>
      <c r="H3" s="138"/>
      <c r="I3" s="66"/>
      <c r="J3" s="66"/>
    </row>
    <row r="6" spans="2:4" ht="30.75" customHeight="1">
      <c r="B6" s="184" t="s">
        <v>10</v>
      </c>
      <c r="C6" s="184" t="s">
        <v>159</v>
      </c>
      <c r="D6" s="184" t="s">
        <v>160</v>
      </c>
    </row>
    <row r="7" spans="2:4" ht="38.25" customHeight="1">
      <c r="B7" s="186">
        <v>1</v>
      </c>
      <c r="C7" s="365" t="s">
        <v>339</v>
      </c>
      <c r="D7" s="50">
        <f>' რბეტონისა და ლით.კონსტრ'!L99</f>
        <v>0</v>
      </c>
    </row>
    <row r="8" spans="2:4" ht="30.75" customHeight="1">
      <c r="B8" s="186">
        <v>2</v>
      </c>
      <c r="C8" s="185" t="s">
        <v>145</v>
      </c>
      <c r="D8" s="50">
        <f>'სამშენებლო-სარემონტო სამუშაოები'!L113</f>
        <v>0</v>
      </c>
    </row>
    <row r="9" spans="2:4" ht="30.75" customHeight="1">
      <c r="B9" s="186">
        <v>3</v>
      </c>
      <c r="C9" s="185" t="s">
        <v>161</v>
      </c>
      <c r="D9" s="50">
        <f>'ეზოს კეთილმოწყობა'!L90</f>
        <v>0</v>
      </c>
    </row>
    <row r="10" spans="2:4" ht="30.75" customHeight="1">
      <c r="B10" s="186">
        <v>4</v>
      </c>
      <c r="C10" s="185" t="s">
        <v>162</v>
      </c>
      <c r="D10" s="50">
        <f>'ელ.სამონტაჟო'!L87</f>
        <v>0</v>
      </c>
    </row>
    <row r="11" spans="2:4" ht="30.75" customHeight="1">
      <c r="B11" s="186">
        <v>5</v>
      </c>
      <c r="C11" s="185" t="s">
        <v>163</v>
      </c>
      <c r="D11" s="50">
        <f>'წყალი,კანალიზაცია'!L91</f>
        <v>0</v>
      </c>
    </row>
    <row r="12" spans="2:4" ht="30.75" customHeight="1">
      <c r="B12" s="186">
        <v>6</v>
      </c>
      <c r="C12" s="185" t="s">
        <v>295</v>
      </c>
      <c r="D12" s="50">
        <f>'გათბობა გაგრილება'!I37</f>
        <v>0</v>
      </c>
    </row>
    <row r="13" spans="2:4" ht="30.75" customHeight="1">
      <c r="B13" s="186"/>
      <c r="C13" s="184" t="s">
        <v>5</v>
      </c>
      <c r="D13" s="187">
        <f>SUM(D7:D12)</f>
        <v>0</v>
      </c>
    </row>
    <row r="16" ht="13.5">
      <c r="D16" s="105"/>
    </row>
    <row r="18" ht="13.5">
      <c r="D18" s="23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2"/>
  <sheetViews>
    <sheetView zoomScalePageLayoutView="0" workbookViewId="0" topLeftCell="A8">
      <selection activeCell="J14" sqref="J14:J90"/>
    </sheetView>
  </sheetViews>
  <sheetFormatPr defaultColWidth="8.75390625" defaultRowHeight="12.75"/>
  <cols>
    <col min="1" max="1" width="4.25390625" style="65" customWidth="1"/>
    <col min="2" max="2" width="43.25390625" style="65" customWidth="1"/>
    <col min="3" max="3" width="9.37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370</v>
      </c>
      <c r="C2" s="64"/>
      <c r="D2" s="64"/>
      <c r="E2" s="237"/>
      <c r="F2" s="237"/>
      <c r="G2" s="237"/>
      <c r="H2" s="138"/>
      <c r="I2" s="66"/>
      <c r="J2" s="66"/>
      <c r="K2" s="66"/>
      <c r="L2" s="66"/>
    </row>
    <row r="3" spans="2:12" ht="16.5" customHeight="1">
      <c r="B3" s="64" t="s">
        <v>271</v>
      </c>
      <c r="C3" s="64"/>
      <c r="D3" s="64"/>
      <c r="E3" s="237"/>
      <c r="F3" s="237"/>
      <c r="G3" s="237"/>
      <c r="H3" s="138"/>
      <c r="I3" s="66"/>
      <c r="J3" s="66"/>
      <c r="K3" s="66"/>
      <c r="L3" s="66"/>
    </row>
    <row r="4" spans="2:12" ht="16.5" customHeight="1">
      <c r="B4" s="138"/>
      <c r="C4" s="138"/>
      <c r="D4" s="138"/>
      <c r="E4" s="138"/>
      <c r="F4" s="138"/>
      <c r="G4" s="138"/>
      <c r="H4" s="138"/>
      <c r="I4" s="66"/>
      <c r="J4" s="66"/>
      <c r="K4" s="66"/>
      <c r="L4" s="66"/>
    </row>
    <row r="5" spans="2:12" ht="21" customHeight="1">
      <c r="B5" s="66"/>
      <c r="C5" s="64" t="s">
        <v>212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492" t="s">
        <v>10</v>
      </c>
      <c r="B10" s="123"/>
      <c r="C10" s="70"/>
      <c r="D10" s="494" t="s">
        <v>2</v>
      </c>
      <c r="E10" s="495"/>
      <c r="F10" s="496" t="s">
        <v>3</v>
      </c>
      <c r="G10" s="497"/>
      <c r="H10" s="498" t="s">
        <v>4</v>
      </c>
      <c r="I10" s="499"/>
      <c r="J10" s="498" t="s">
        <v>126</v>
      </c>
      <c r="K10" s="499"/>
      <c r="L10" s="484" t="s">
        <v>143</v>
      </c>
    </row>
    <row r="11" spans="1:12" ht="72" customHeight="1">
      <c r="A11" s="493"/>
      <c r="B11" s="83" t="s">
        <v>11</v>
      </c>
      <c r="C11" s="84" t="s">
        <v>1</v>
      </c>
      <c r="D11" s="12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485"/>
    </row>
    <row r="12" spans="1:12" ht="13.5">
      <c r="A12" s="192" t="s">
        <v>8</v>
      </c>
      <c r="B12" s="120">
        <v>2</v>
      </c>
      <c r="C12" s="122">
        <v>3</v>
      </c>
      <c r="D12" s="234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6.5" customHeight="1">
      <c r="A13" s="241"/>
      <c r="B13" s="486" t="s">
        <v>220</v>
      </c>
      <c r="C13" s="487"/>
      <c r="D13" s="487"/>
      <c r="E13" s="487"/>
      <c r="F13" s="242"/>
      <c r="G13" s="147"/>
      <c r="H13" s="148"/>
      <c r="I13" s="147"/>
      <c r="J13" s="147"/>
      <c r="K13" s="147"/>
      <c r="L13" s="149"/>
    </row>
    <row r="14" spans="1:12" ht="27">
      <c r="A14" s="243">
        <v>1</v>
      </c>
      <c r="B14" s="197" t="s">
        <v>221</v>
      </c>
      <c r="C14" s="162" t="s">
        <v>171</v>
      </c>
      <c r="D14" s="164"/>
      <c r="E14" s="164">
        <v>30</v>
      </c>
      <c r="F14" s="58"/>
      <c r="G14" s="58"/>
      <c r="H14" s="58"/>
      <c r="I14" s="58"/>
      <c r="J14" s="58"/>
      <c r="K14" s="58"/>
      <c r="L14" s="58"/>
    </row>
    <row r="15" spans="1:12" ht="13.5">
      <c r="A15" s="244"/>
      <c r="B15" s="233" t="s">
        <v>168</v>
      </c>
      <c r="C15" s="245" t="s">
        <v>0</v>
      </c>
      <c r="D15" s="246">
        <v>1</v>
      </c>
      <c r="E15" s="246">
        <f>E14*D15</f>
        <v>30</v>
      </c>
      <c r="F15" s="246"/>
      <c r="G15" s="247"/>
      <c r="H15" s="246"/>
      <c r="I15" s="247">
        <f>H15*E15</f>
        <v>0</v>
      </c>
      <c r="J15" s="246"/>
      <c r="K15" s="246"/>
      <c r="L15" s="247">
        <f>K15+I15+G15</f>
        <v>0</v>
      </c>
    </row>
    <row r="16" spans="1:12" ht="13.5">
      <c r="A16" s="244"/>
      <c r="B16" s="150" t="s">
        <v>146</v>
      </c>
      <c r="C16" s="116" t="s">
        <v>133</v>
      </c>
      <c r="D16" s="248">
        <v>0.036</v>
      </c>
      <c r="E16" s="160">
        <f>E14*D16</f>
        <v>1.0799999999999998</v>
      </c>
      <c r="F16" s="58"/>
      <c r="G16" s="58">
        <f>F16*E16</f>
        <v>0</v>
      </c>
      <c r="H16" s="58"/>
      <c r="I16" s="58"/>
      <c r="J16" s="58"/>
      <c r="K16" s="58"/>
      <c r="L16" s="247">
        <f aca="true" t="shared" si="0" ref="L16:L22">K16+I16+G16</f>
        <v>0</v>
      </c>
    </row>
    <row r="17" spans="1:12" ht="27">
      <c r="A17" s="243">
        <v>2</v>
      </c>
      <c r="B17" s="197" t="s">
        <v>222</v>
      </c>
      <c r="C17" s="162" t="s">
        <v>121</v>
      </c>
      <c r="D17" s="164"/>
      <c r="E17" s="164">
        <v>60</v>
      </c>
      <c r="F17" s="58"/>
      <c r="G17" s="58"/>
      <c r="H17" s="58"/>
      <c r="I17" s="58"/>
      <c r="J17" s="58"/>
      <c r="K17" s="58"/>
      <c r="L17" s="247"/>
    </row>
    <row r="18" spans="1:12" ht="13.5">
      <c r="A18" s="244"/>
      <c r="B18" s="233" t="s">
        <v>168</v>
      </c>
      <c r="C18" s="245" t="s">
        <v>0</v>
      </c>
      <c r="D18" s="246">
        <v>1</v>
      </c>
      <c r="E18" s="246">
        <f>E17*D18</f>
        <v>60</v>
      </c>
      <c r="F18" s="246"/>
      <c r="G18" s="247"/>
      <c r="H18" s="246"/>
      <c r="I18" s="247">
        <f>H18*E18</f>
        <v>0</v>
      </c>
      <c r="J18" s="246"/>
      <c r="K18" s="246"/>
      <c r="L18" s="247">
        <f t="shared" si="0"/>
        <v>0</v>
      </c>
    </row>
    <row r="19" spans="1:12" ht="13.5">
      <c r="A19" s="244"/>
      <c r="B19" s="150" t="s">
        <v>324</v>
      </c>
      <c r="C19" s="116" t="s">
        <v>134</v>
      </c>
      <c r="D19" s="160"/>
      <c r="E19" s="160">
        <v>0.12</v>
      </c>
      <c r="F19" s="58"/>
      <c r="G19" s="58">
        <f>F19*E19</f>
        <v>0</v>
      </c>
      <c r="H19" s="58"/>
      <c r="I19" s="58"/>
      <c r="J19" s="58"/>
      <c r="K19" s="58"/>
      <c r="L19" s="247">
        <f t="shared" si="0"/>
        <v>0</v>
      </c>
    </row>
    <row r="20" spans="1:12" ht="13.5">
      <c r="A20" s="244"/>
      <c r="B20" s="150" t="s">
        <v>223</v>
      </c>
      <c r="C20" s="116" t="s">
        <v>134</v>
      </c>
      <c r="D20" s="160"/>
      <c r="E20" s="160">
        <v>0.16</v>
      </c>
      <c r="F20" s="58"/>
      <c r="G20" s="58">
        <f>F20*E20</f>
        <v>0</v>
      </c>
      <c r="H20" s="58"/>
      <c r="I20" s="58"/>
      <c r="J20" s="58"/>
      <c r="K20" s="58"/>
      <c r="L20" s="247">
        <f t="shared" si="0"/>
        <v>0</v>
      </c>
    </row>
    <row r="21" spans="1:12" ht="13.5">
      <c r="A21" s="244"/>
      <c r="B21" s="150" t="s">
        <v>224</v>
      </c>
      <c r="C21" s="116" t="s">
        <v>121</v>
      </c>
      <c r="D21" s="160">
        <v>1.02</v>
      </c>
      <c r="E21" s="160">
        <f>E17*D21</f>
        <v>61.2</v>
      </c>
      <c r="F21" s="58"/>
      <c r="G21" s="58">
        <f>F21*E21</f>
        <v>0</v>
      </c>
      <c r="H21" s="58"/>
      <c r="I21" s="58"/>
      <c r="J21" s="58"/>
      <c r="K21" s="58"/>
      <c r="L21" s="247">
        <f t="shared" si="0"/>
        <v>0</v>
      </c>
    </row>
    <row r="22" spans="1:12" ht="13.5">
      <c r="A22" s="244"/>
      <c r="B22" s="154" t="s">
        <v>123</v>
      </c>
      <c r="C22" s="116" t="s">
        <v>0</v>
      </c>
      <c r="D22" s="160">
        <v>0.2</v>
      </c>
      <c r="E22" s="160">
        <f>E17*D22</f>
        <v>12</v>
      </c>
      <c r="F22" s="58"/>
      <c r="G22" s="58">
        <f>F22*E22</f>
        <v>0</v>
      </c>
      <c r="H22" s="58"/>
      <c r="I22" s="58"/>
      <c r="J22" s="58"/>
      <c r="K22" s="58"/>
      <c r="L22" s="247">
        <f t="shared" si="0"/>
        <v>0</v>
      </c>
    </row>
    <row r="23" spans="1:12" ht="16.5">
      <c r="A23" s="129"/>
      <c r="B23" s="488" t="s">
        <v>273</v>
      </c>
      <c r="C23" s="487"/>
      <c r="D23" s="487"/>
      <c r="E23" s="489"/>
      <c r="F23" s="142"/>
      <c r="G23" s="142"/>
      <c r="H23" s="156"/>
      <c r="I23" s="142"/>
      <c r="J23" s="142"/>
      <c r="K23" s="142"/>
      <c r="L23" s="142"/>
    </row>
    <row r="24" spans="1:12" ht="27">
      <c r="A24" s="286">
        <v>1</v>
      </c>
      <c r="B24" s="299" t="s">
        <v>373</v>
      </c>
      <c r="C24" s="309" t="s">
        <v>121</v>
      </c>
      <c r="D24" s="300"/>
      <c r="E24" s="135">
        <v>54.5</v>
      </c>
      <c r="F24" s="301"/>
      <c r="G24" s="301"/>
      <c r="H24" s="301"/>
      <c r="I24" s="301"/>
      <c r="J24" s="301"/>
      <c r="K24" s="301"/>
      <c r="L24" s="301"/>
    </row>
    <row r="25" spans="1:12" ht="13.5">
      <c r="A25" s="280"/>
      <c r="B25" s="359" t="s">
        <v>141</v>
      </c>
      <c r="C25" s="302" t="s">
        <v>0</v>
      </c>
      <c r="D25" s="273">
        <v>1</v>
      </c>
      <c r="E25" s="273">
        <f>E24*D25</f>
        <v>54.5</v>
      </c>
      <c r="F25" s="273"/>
      <c r="G25" s="275"/>
      <c r="H25" s="273"/>
      <c r="I25" s="275">
        <f>H25*E25</f>
        <v>0</v>
      </c>
      <c r="J25" s="273"/>
      <c r="K25" s="273"/>
      <c r="L25" s="275">
        <f>K25+I25+G25</f>
        <v>0</v>
      </c>
    </row>
    <row r="26" spans="1:12" ht="13.5">
      <c r="A26" s="286">
        <v>2</v>
      </c>
      <c r="B26" s="360" t="s">
        <v>384</v>
      </c>
      <c r="C26" s="306" t="s">
        <v>121</v>
      </c>
      <c r="D26" s="276"/>
      <c r="E26" s="276">
        <v>26.74</v>
      </c>
      <c r="F26" s="273"/>
      <c r="G26" s="275"/>
      <c r="H26" s="273"/>
      <c r="I26" s="275"/>
      <c r="J26" s="273"/>
      <c r="K26" s="273"/>
      <c r="L26" s="275"/>
    </row>
    <row r="27" spans="1:12" ht="13.5">
      <c r="A27" s="280"/>
      <c r="B27" s="359" t="s">
        <v>141</v>
      </c>
      <c r="C27" s="302" t="s">
        <v>0</v>
      </c>
      <c r="D27" s="273">
        <v>1</v>
      </c>
      <c r="E27" s="273">
        <f>E26*D27</f>
        <v>26.74</v>
      </c>
      <c r="F27" s="273"/>
      <c r="G27" s="275"/>
      <c r="H27" s="273"/>
      <c r="I27" s="275">
        <f>H27*E27</f>
        <v>0</v>
      </c>
      <c r="J27" s="273"/>
      <c r="K27" s="273"/>
      <c r="L27" s="275">
        <f>K27+I27+G27</f>
        <v>0</v>
      </c>
    </row>
    <row r="28" spans="1:12" ht="13.5">
      <c r="A28" s="286">
        <v>3</v>
      </c>
      <c r="B28" s="360" t="s">
        <v>371</v>
      </c>
      <c r="C28" s="306" t="s">
        <v>121</v>
      </c>
      <c r="D28" s="276"/>
      <c r="E28" s="276">
        <v>58.66</v>
      </c>
      <c r="F28" s="273"/>
      <c r="G28" s="275"/>
      <c r="H28" s="273"/>
      <c r="I28" s="275"/>
      <c r="J28" s="273"/>
      <c r="K28" s="273"/>
      <c r="L28" s="275"/>
    </row>
    <row r="29" spans="1:12" ht="13.5">
      <c r="A29" s="280"/>
      <c r="B29" s="359" t="s">
        <v>141</v>
      </c>
      <c r="C29" s="302" t="s">
        <v>0</v>
      </c>
      <c r="D29" s="273">
        <v>1</v>
      </c>
      <c r="E29" s="273">
        <f>E28*D29</f>
        <v>58.66</v>
      </c>
      <c r="F29" s="273"/>
      <c r="G29" s="275"/>
      <c r="H29" s="273"/>
      <c r="I29" s="275">
        <f>H29*E29</f>
        <v>0</v>
      </c>
      <c r="J29" s="273"/>
      <c r="K29" s="273"/>
      <c r="L29" s="275">
        <f>K29+I29+G29</f>
        <v>0</v>
      </c>
    </row>
    <row r="30" spans="1:12" ht="13.5">
      <c r="A30" s="278">
        <v>4</v>
      </c>
      <c r="B30" s="361" t="s">
        <v>379</v>
      </c>
      <c r="C30" s="306" t="s">
        <v>121</v>
      </c>
      <c r="D30" s="276"/>
      <c r="E30" s="276">
        <v>16.5</v>
      </c>
      <c r="F30" s="273"/>
      <c r="G30" s="275"/>
      <c r="H30" s="273"/>
      <c r="I30" s="275"/>
      <c r="J30" s="273"/>
      <c r="K30" s="273"/>
      <c r="L30" s="275"/>
    </row>
    <row r="31" spans="1:12" ht="13.5">
      <c r="A31" s="280"/>
      <c r="B31" s="359" t="s">
        <v>141</v>
      </c>
      <c r="C31" s="302" t="s">
        <v>0</v>
      </c>
      <c r="D31" s="273">
        <v>1</v>
      </c>
      <c r="E31" s="273">
        <f>E30*D31</f>
        <v>16.5</v>
      </c>
      <c r="F31" s="273"/>
      <c r="G31" s="275"/>
      <c r="H31" s="273"/>
      <c r="I31" s="275">
        <f>H31*E31</f>
        <v>0</v>
      </c>
      <c r="J31" s="273"/>
      <c r="K31" s="273"/>
      <c r="L31" s="275">
        <f>K31+I31+G31</f>
        <v>0</v>
      </c>
    </row>
    <row r="32" spans="1:12" ht="13.5">
      <c r="A32" s="286">
        <v>5</v>
      </c>
      <c r="B32" s="360" t="s">
        <v>322</v>
      </c>
      <c r="C32" s="306" t="s">
        <v>121</v>
      </c>
      <c r="D32" s="276"/>
      <c r="E32" s="276">
        <v>58.66</v>
      </c>
      <c r="F32" s="273"/>
      <c r="G32" s="275"/>
      <c r="H32" s="273"/>
      <c r="I32" s="275"/>
      <c r="J32" s="273"/>
      <c r="K32" s="273"/>
      <c r="L32" s="275"/>
    </row>
    <row r="33" spans="1:12" ht="13.5">
      <c r="A33" s="280"/>
      <c r="B33" s="359" t="s">
        <v>141</v>
      </c>
      <c r="C33" s="302" t="s">
        <v>0</v>
      </c>
      <c r="D33" s="273">
        <v>1</v>
      </c>
      <c r="E33" s="273">
        <f>E32*D33</f>
        <v>58.66</v>
      </c>
      <c r="F33" s="273"/>
      <c r="G33" s="275"/>
      <c r="H33" s="273"/>
      <c r="I33" s="275">
        <f>H33*E33</f>
        <v>0</v>
      </c>
      <c r="J33" s="273"/>
      <c r="K33" s="273"/>
      <c r="L33" s="275">
        <f>K33+I33+G33</f>
        <v>0</v>
      </c>
    </row>
    <row r="34" spans="1:12" ht="27">
      <c r="A34" s="286">
        <v>6</v>
      </c>
      <c r="B34" s="361" t="s">
        <v>372</v>
      </c>
      <c r="C34" s="306" t="s">
        <v>121</v>
      </c>
      <c r="D34" s="276"/>
      <c r="E34" s="276">
        <v>27.27</v>
      </c>
      <c r="F34" s="273"/>
      <c r="G34" s="275"/>
      <c r="H34" s="273"/>
      <c r="I34" s="275"/>
      <c r="J34" s="273"/>
      <c r="K34" s="273"/>
      <c r="L34" s="275"/>
    </row>
    <row r="35" spans="1:12" ht="13.5">
      <c r="A35" s="280"/>
      <c r="B35" s="359" t="s">
        <v>141</v>
      </c>
      <c r="C35" s="302" t="s">
        <v>0</v>
      </c>
      <c r="D35" s="273">
        <v>1</v>
      </c>
      <c r="E35" s="273">
        <f>E34*D35</f>
        <v>27.27</v>
      </c>
      <c r="F35" s="273"/>
      <c r="G35" s="275"/>
      <c r="H35" s="273"/>
      <c r="I35" s="275">
        <f>H35*E35</f>
        <v>0</v>
      </c>
      <c r="J35" s="273"/>
      <c r="K35" s="273"/>
      <c r="L35" s="275">
        <f>K35+I35+G35</f>
        <v>0</v>
      </c>
    </row>
    <row r="36" spans="1:12" ht="13.5">
      <c r="A36" s="278">
        <v>7</v>
      </c>
      <c r="B36" s="361" t="s">
        <v>323</v>
      </c>
      <c r="C36" s="306" t="s">
        <v>121</v>
      </c>
      <c r="D36" s="276"/>
      <c r="E36" s="276">
        <v>3.96</v>
      </c>
      <c r="F36" s="273"/>
      <c r="G36" s="275"/>
      <c r="H36" s="273"/>
      <c r="I36" s="275"/>
      <c r="J36" s="273"/>
      <c r="K36" s="273"/>
      <c r="L36" s="275"/>
    </row>
    <row r="37" spans="1:12" ht="13.5">
      <c r="A37" s="280"/>
      <c r="B37" s="359" t="s">
        <v>141</v>
      </c>
      <c r="C37" s="302" t="s">
        <v>0</v>
      </c>
      <c r="D37" s="273">
        <v>1</v>
      </c>
      <c r="E37" s="273">
        <f>E36*D37</f>
        <v>3.96</v>
      </c>
      <c r="F37" s="273"/>
      <c r="G37" s="275"/>
      <c r="H37" s="273"/>
      <c r="I37" s="275">
        <f>H37*E37</f>
        <v>0</v>
      </c>
      <c r="J37" s="273"/>
      <c r="K37" s="273"/>
      <c r="L37" s="275">
        <f>K37+I37+G37</f>
        <v>0</v>
      </c>
    </row>
    <row r="38" spans="1:15" ht="27">
      <c r="A38" s="286">
        <v>8</v>
      </c>
      <c r="B38" s="361" t="s">
        <v>416</v>
      </c>
      <c r="C38" s="306" t="s">
        <v>180</v>
      </c>
      <c r="D38" s="276"/>
      <c r="E38" s="276">
        <v>30</v>
      </c>
      <c r="F38" s="273"/>
      <c r="G38" s="275"/>
      <c r="H38" s="273"/>
      <c r="I38" s="275"/>
      <c r="J38" s="273"/>
      <c r="K38" s="273"/>
      <c r="L38" s="275"/>
      <c r="O38" s="105"/>
    </row>
    <row r="39" spans="1:12" ht="13.5">
      <c r="A39" s="280"/>
      <c r="B39" s="359" t="s">
        <v>141</v>
      </c>
      <c r="C39" s="302" t="s">
        <v>0</v>
      </c>
      <c r="D39" s="273">
        <v>1</v>
      </c>
      <c r="E39" s="273">
        <f>E38*D39</f>
        <v>30</v>
      </c>
      <c r="F39" s="273"/>
      <c r="G39" s="275"/>
      <c r="H39" s="273"/>
      <c r="I39" s="275">
        <f>H39*E39</f>
        <v>0</v>
      </c>
      <c r="J39" s="273"/>
      <c r="K39" s="273"/>
      <c r="L39" s="275">
        <f>K39+I39+G39</f>
        <v>0</v>
      </c>
    </row>
    <row r="40" spans="1:12" ht="40.5">
      <c r="A40" s="286">
        <v>9</v>
      </c>
      <c r="B40" s="299" t="s">
        <v>274</v>
      </c>
      <c r="C40" s="131" t="s">
        <v>133</v>
      </c>
      <c r="D40" s="303"/>
      <c r="E40" s="135">
        <v>27.86</v>
      </c>
      <c r="F40" s="76"/>
      <c r="G40" s="77"/>
      <c r="H40" s="76"/>
      <c r="I40" s="77"/>
      <c r="J40" s="77"/>
      <c r="K40" s="77"/>
      <c r="L40" s="75"/>
    </row>
    <row r="41" spans="1:12" ht="13.5">
      <c r="A41" s="280"/>
      <c r="B41" s="236" t="s">
        <v>141</v>
      </c>
      <c r="C41" s="302" t="s">
        <v>0</v>
      </c>
      <c r="D41" s="273">
        <v>1</v>
      </c>
      <c r="E41" s="273">
        <f>E40*D41</f>
        <v>27.86</v>
      </c>
      <c r="F41" s="273"/>
      <c r="G41" s="275"/>
      <c r="H41" s="273"/>
      <c r="I41" s="275">
        <f>H41*E41</f>
        <v>0</v>
      </c>
      <c r="J41" s="273"/>
      <c r="K41" s="273"/>
      <c r="L41" s="247">
        <f>K41+I41+G41</f>
        <v>0</v>
      </c>
    </row>
    <row r="42" spans="1:12" ht="13.5">
      <c r="A42" s="280"/>
      <c r="B42" s="304" t="s">
        <v>275</v>
      </c>
      <c r="C42" s="196" t="s">
        <v>128</v>
      </c>
      <c r="D42" s="136">
        <v>1.75</v>
      </c>
      <c r="E42" s="305">
        <f>E40*D42</f>
        <v>48.754999999999995</v>
      </c>
      <c r="F42" s="196"/>
      <c r="G42" s="305"/>
      <c r="H42" s="196"/>
      <c r="I42" s="195"/>
      <c r="J42" s="305"/>
      <c r="K42" s="305">
        <f>J42*E42</f>
        <v>0</v>
      </c>
      <c r="L42" s="305">
        <f>K42</f>
        <v>0</v>
      </c>
    </row>
    <row r="43" spans="1:12" ht="34.5" customHeight="1">
      <c r="A43" s="129"/>
      <c r="B43" s="490" t="s">
        <v>374</v>
      </c>
      <c r="C43" s="491"/>
      <c r="D43" s="491"/>
      <c r="E43" s="491"/>
      <c r="F43" s="329"/>
      <c r="G43" s="329"/>
      <c r="H43" s="330"/>
      <c r="I43" s="329"/>
      <c r="J43" s="329"/>
      <c r="K43" s="329"/>
      <c r="L43" s="363"/>
    </row>
    <row r="44" spans="1:12" ht="40.5">
      <c r="A44" s="308">
        <v>1</v>
      </c>
      <c r="B44" s="307" t="s">
        <v>276</v>
      </c>
      <c r="C44" s="117" t="s">
        <v>133</v>
      </c>
      <c r="D44" s="104"/>
      <c r="E44" s="124">
        <v>6.18</v>
      </c>
      <c r="F44" s="110"/>
      <c r="G44" s="58"/>
      <c r="H44" s="112"/>
      <c r="I44" s="58"/>
      <c r="J44" s="113"/>
      <c r="K44" s="58"/>
      <c r="L44" s="58"/>
    </row>
    <row r="45" spans="1:12" ht="13.5">
      <c r="A45" s="169"/>
      <c r="B45" s="111" t="s">
        <v>144</v>
      </c>
      <c r="C45" s="88" t="s">
        <v>135</v>
      </c>
      <c r="D45" s="108">
        <v>0.1</v>
      </c>
      <c r="E45" s="109">
        <f>E44*D45</f>
        <v>0.618</v>
      </c>
      <c r="F45" s="110"/>
      <c r="G45" s="58"/>
      <c r="H45" s="112"/>
      <c r="I45" s="58"/>
      <c r="J45" s="113"/>
      <c r="K45" s="58">
        <f>J45*E45</f>
        <v>0</v>
      </c>
      <c r="L45" s="58">
        <f>K45+I45+G45</f>
        <v>0</v>
      </c>
    </row>
    <row r="46" spans="1:12" ht="27">
      <c r="A46" s="169"/>
      <c r="B46" s="125" t="s">
        <v>164</v>
      </c>
      <c r="C46" s="126" t="s">
        <v>134</v>
      </c>
      <c r="D46" s="127">
        <v>1.75</v>
      </c>
      <c r="E46" s="128">
        <f>E44*D46</f>
        <v>10.815</v>
      </c>
      <c r="F46" s="116"/>
      <c r="G46" s="58"/>
      <c r="H46" s="112"/>
      <c r="I46" s="58"/>
      <c r="J46" s="58"/>
      <c r="K46" s="58">
        <f>J46*E46</f>
        <v>0</v>
      </c>
      <c r="L46" s="58">
        <f>K46+I46+G46</f>
        <v>0</v>
      </c>
    </row>
    <row r="47" spans="1:12" ht="13.5">
      <c r="A47" s="308">
        <v>2</v>
      </c>
      <c r="B47" s="145" t="s">
        <v>326</v>
      </c>
      <c r="C47" s="56" t="s">
        <v>133</v>
      </c>
      <c r="D47" s="143"/>
      <c r="E47" s="57">
        <v>0.24</v>
      </c>
      <c r="F47" s="142"/>
      <c r="G47" s="142"/>
      <c r="H47" s="142"/>
      <c r="I47" s="142"/>
      <c r="J47" s="142"/>
      <c r="K47" s="142"/>
      <c r="L47" s="142"/>
    </row>
    <row r="48" spans="1:12" ht="13.5">
      <c r="A48" s="298"/>
      <c r="B48" s="140" t="s">
        <v>141</v>
      </c>
      <c r="C48" s="110" t="s">
        <v>0</v>
      </c>
      <c r="D48" s="58">
        <v>1</v>
      </c>
      <c r="E48" s="58">
        <f>E47*D48</f>
        <v>0.24</v>
      </c>
      <c r="F48" s="58"/>
      <c r="G48" s="58"/>
      <c r="H48" s="58"/>
      <c r="I48" s="58">
        <f>H48*E48</f>
        <v>0</v>
      </c>
      <c r="J48" s="58"/>
      <c r="K48" s="58"/>
      <c r="L48" s="58">
        <f>I48+G48</f>
        <v>0</v>
      </c>
    </row>
    <row r="49" spans="1:12" ht="13.5">
      <c r="A49" s="169"/>
      <c r="B49" s="172" t="s">
        <v>328</v>
      </c>
      <c r="C49" s="110" t="s">
        <v>133</v>
      </c>
      <c r="D49" s="58">
        <v>1.22</v>
      </c>
      <c r="E49" s="58">
        <f>D49*E47</f>
        <v>0.2928</v>
      </c>
      <c r="F49" s="58"/>
      <c r="G49" s="58">
        <f>F49*E49</f>
        <v>0</v>
      </c>
      <c r="H49" s="58"/>
      <c r="I49" s="58"/>
      <c r="J49" s="137"/>
      <c r="K49" s="58"/>
      <c r="L49" s="58">
        <f>G49</f>
        <v>0</v>
      </c>
    </row>
    <row r="50" spans="1:12" ht="13.5">
      <c r="A50" s="308">
        <v>3</v>
      </c>
      <c r="B50" s="145" t="s">
        <v>294</v>
      </c>
      <c r="C50" s="56" t="s">
        <v>133</v>
      </c>
      <c r="D50" s="143"/>
      <c r="E50" s="57">
        <v>4.1</v>
      </c>
      <c r="F50" s="142"/>
      <c r="G50" s="142"/>
      <c r="H50" s="142"/>
      <c r="I50" s="142"/>
      <c r="J50" s="142"/>
      <c r="K50" s="142"/>
      <c r="L50" s="142"/>
    </row>
    <row r="51" spans="1:12" ht="13.5">
      <c r="A51" s="298"/>
      <c r="B51" s="140" t="s">
        <v>141</v>
      </c>
      <c r="C51" s="110" t="s">
        <v>0</v>
      </c>
      <c r="D51" s="58">
        <v>1</v>
      </c>
      <c r="E51" s="58">
        <f>E50*D51</f>
        <v>4.1</v>
      </c>
      <c r="F51" s="58"/>
      <c r="G51" s="58"/>
      <c r="H51" s="58"/>
      <c r="I51" s="58">
        <f>H51*E51</f>
        <v>0</v>
      </c>
      <c r="J51" s="58"/>
      <c r="K51" s="58"/>
      <c r="L51" s="58">
        <f>I51+G51</f>
        <v>0</v>
      </c>
    </row>
    <row r="52" spans="1:12" ht="13.5">
      <c r="A52" s="169"/>
      <c r="B52" s="364" t="s">
        <v>283</v>
      </c>
      <c r="C52" s="116" t="s">
        <v>135</v>
      </c>
      <c r="D52" s="160">
        <v>0.2</v>
      </c>
      <c r="E52" s="160">
        <f>E50*D52</f>
        <v>0.82</v>
      </c>
      <c r="F52" s="58"/>
      <c r="G52" s="58"/>
      <c r="H52" s="58"/>
      <c r="I52" s="58"/>
      <c r="J52" s="137"/>
      <c r="K52" s="58">
        <f>J52*E52</f>
        <v>0</v>
      </c>
      <c r="L52" s="58">
        <f>K52+I52+G52</f>
        <v>0</v>
      </c>
    </row>
    <row r="53" spans="1:15" ht="40.5">
      <c r="A53" s="115">
        <v>4</v>
      </c>
      <c r="B53" s="197" t="s">
        <v>329</v>
      </c>
      <c r="C53" s="56" t="s">
        <v>133</v>
      </c>
      <c r="D53" s="57"/>
      <c r="E53" s="57">
        <v>1.84</v>
      </c>
      <c r="F53" s="58"/>
      <c r="G53" s="58"/>
      <c r="H53" s="58"/>
      <c r="I53" s="58"/>
      <c r="J53" s="58"/>
      <c r="K53" s="58"/>
      <c r="L53" s="58"/>
      <c r="O53" s="105"/>
    </row>
    <row r="54" spans="1:15" ht="13.5">
      <c r="A54" s="152"/>
      <c r="B54" s="151" t="s">
        <v>141</v>
      </c>
      <c r="C54" s="110" t="s">
        <v>0</v>
      </c>
      <c r="D54" s="58">
        <v>1</v>
      </c>
      <c r="E54" s="58">
        <f>E53*D54</f>
        <v>1.84</v>
      </c>
      <c r="F54" s="58"/>
      <c r="G54" s="58"/>
      <c r="H54" s="58"/>
      <c r="I54" s="58">
        <f>H54*E54</f>
        <v>0</v>
      </c>
      <c r="J54" s="58"/>
      <c r="K54" s="58"/>
      <c r="L54" s="58">
        <f>I54+G54</f>
        <v>0</v>
      </c>
      <c r="O54" s="105"/>
    </row>
    <row r="55" spans="1:12" ht="13.5">
      <c r="A55" s="152"/>
      <c r="B55" s="153" t="s">
        <v>332</v>
      </c>
      <c r="C55" s="110" t="s">
        <v>133</v>
      </c>
      <c r="D55" s="58">
        <v>1.02</v>
      </c>
      <c r="E55" s="58">
        <f>E53*D55</f>
        <v>1.8768</v>
      </c>
      <c r="F55" s="58"/>
      <c r="G55" s="58">
        <f aca="true" t="shared" si="1" ref="G55:G62">F55*E55</f>
        <v>0</v>
      </c>
      <c r="H55" s="58"/>
      <c r="I55" s="58"/>
      <c r="J55" s="58"/>
      <c r="K55" s="58"/>
      <c r="L55" s="58">
        <f aca="true" t="shared" si="2" ref="L55:L62">K55+I55+G55</f>
        <v>0</v>
      </c>
    </row>
    <row r="56" spans="1:12" ht="13.5">
      <c r="A56" s="152"/>
      <c r="B56" s="153" t="s">
        <v>137</v>
      </c>
      <c r="C56" s="143" t="s">
        <v>121</v>
      </c>
      <c r="D56" s="108">
        <v>2.46</v>
      </c>
      <c r="E56" s="142">
        <f>E53*D56</f>
        <v>4.5264</v>
      </c>
      <c r="F56" s="142"/>
      <c r="G56" s="58">
        <f t="shared" si="1"/>
        <v>0</v>
      </c>
      <c r="H56" s="142"/>
      <c r="I56" s="142"/>
      <c r="J56" s="142"/>
      <c r="K56" s="142"/>
      <c r="L56" s="58">
        <f t="shared" si="2"/>
        <v>0</v>
      </c>
    </row>
    <row r="57" spans="1:12" ht="13.5">
      <c r="A57" s="152"/>
      <c r="B57" s="153" t="s">
        <v>138</v>
      </c>
      <c r="C57" s="143" t="s">
        <v>133</v>
      </c>
      <c r="D57" s="108">
        <v>0.08</v>
      </c>
      <c r="E57" s="142">
        <f>E53*D57</f>
        <v>0.1472</v>
      </c>
      <c r="F57" s="142"/>
      <c r="G57" s="58">
        <f t="shared" si="1"/>
        <v>0</v>
      </c>
      <c r="H57" s="142"/>
      <c r="I57" s="142"/>
      <c r="J57" s="142"/>
      <c r="K57" s="142"/>
      <c r="L57" s="58">
        <f t="shared" si="2"/>
        <v>0</v>
      </c>
    </row>
    <row r="58" spans="1:12" ht="13.5">
      <c r="A58" s="152"/>
      <c r="B58" s="153" t="s">
        <v>376</v>
      </c>
      <c r="C58" s="143" t="s">
        <v>128</v>
      </c>
      <c r="D58" s="108"/>
      <c r="E58" s="362">
        <v>0.312</v>
      </c>
      <c r="F58" s="142"/>
      <c r="G58" s="58">
        <f t="shared" si="1"/>
        <v>0</v>
      </c>
      <c r="H58" s="142"/>
      <c r="I58" s="142"/>
      <c r="J58" s="142"/>
      <c r="K58" s="142"/>
      <c r="L58" s="58">
        <f t="shared" si="2"/>
        <v>0</v>
      </c>
    </row>
    <row r="59" spans="1:12" ht="13.5">
      <c r="A59" s="152"/>
      <c r="B59" s="153" t="s">
        <v>330</v>
      </c>
      <c r="C59" s="143" t="s">
        <v>128</v>
      </c>
      <c r="D59" s="108"/>
      <c r="E59" s="142">
        <v>0.4</v>
      </c>
      <c r="F59" s="142"/>
      <c r="G59" s="58">
        <f t="shared" si="1"/>
        <v>0</v>
      </c>
      <c r="H59" s="142"/>
      <c r="I59" s="142"/>
      <c r="J59" s="142"/>
      <c r="K59" s="142"/>
      <c r="L59" s="58">
        <f t="shared" si="2"/>
        <v>0</v>
      </c>
    </row>
    <row r="60" spans="1:12" ht="13.5">
      <c r="A60" s="152"/>
      <c r="B60" s="153" t="s">
        <v>327</v>
      </c>
      <c r="C60" s="143" t="s">
        <v>128</v>
      </c>
      <c r="D60" s="108"/>
      <c r="E60" s="142">
        <v>0.12</v>
      </c>
      <c r="F60" s="142"/>
      <c r="G60" s="58">
        <f t="shared" si="1"/>
        <v>0</v>
      </c>
      <c r="H60" s="142"/>
      <c r="I60" s="142"/>
      <c r="J60" s="142"/>
      <c r="K60" s="142"/>
      <c r="L60" s="58">
        <f t="shared" si="2"/>
        <v>0</v>
      </c>
    </row>
    <row r="61" spans="1:12" ht="13.5">
      <c r="A61" s="152"/>
      <c r="B61" s="153" t="s">
        <v>331</v>
      </c>
      <c r="C61" s="143" t="s">
        <v>128</v>
      </c>
      <c r="D61" s="108"/>
      <c r="E61" s="362">
        <v>0.015</v>
      </c>
      <c r="F61" s="142"/>
      <c r="G61" s="58">
        <f t="shared" si="1"/>
        <v>0</v>
      </c>
      <c r="H61" s="142"/>
      <c r="I61" s="142"/>
      <c r="J61" s="142"/>
      <c r="K61" s="142"/>
      <c r="L61" s="58">
        <f t="shared" si="2"/>
        <v>0</v>
      </c>
    </row>
    <row r="62" spans="1:12" ht="13.5">
      <c r="A62" s="152"/>
      <c r="B62" s="154" t="s">
        <v>246</v>
      </c>
      <c r="C62" s="116" t="s">
        <v>0</v>
      </c>
      <c r="D62" s="160"/>
      <c r="E62" s="58">
        <v>1</v>
      </c>
      <c r="F62" s="58"/>
      <c r="G62" s="58">
        <f t="shared" si="1"/>
        <v>0</v>
      </c>
      <c r="H62" s="58"/>
      <c r="I62" s="58"/>
      <c r="J62" s="58"/>
      <c r="K62" s="58"/>
      <c r="L62" s="58">
        <f t="shared" si="2"/>
        <v>0</v>
      </c>
    </row>
    <row r="63" spans="1:12" ht="40.5">
      <c r="A63" s="115">
        <v>5</v>
      </c>
      <c r="B63" s="197" t="s">
        <v>375</v>
      </c>
      <c r="C63" s="56" t="s">
        <v>128</v>
      </c>
      <c r="D63" s="57"/>
      <c r="E63" s="57">
        <v>3.31</v>
      </c>
      <c r="F63" s="58"/>
      <c r="G63" s="58"/>
      <c r="H63" s="58"/>
      <c r="I63" s="58"/>
      <c r="J63" s="58"/>
      <c r="K63" s="58"/>
      <c r="L63" s="58"/>
    </row>
    <row r="64" spans="1:12" ht="13.5">
      <c r="A64" s="152"/>
      <c r="B64" s="151" t="s">
        <v>141</v>
      </c>
      <c r="C64" s="110" t="s">
        <v>0</v>
      </c>
      <c r="D64" s="58">
        <v>1</v>
      </c>
      <c r="E64" s="58">
        <f>E63*D64</f>
        <v>3.31</v>
      </c>
      <c r="F64" s="58"/>
      <c r="G64" s="58"/>
      <c r="H64" s="58"/>
      <c r="I64" s="58">
        <f>H64*E64</f>
        <v>0</v>
      </c>
      <c r="J64" s="58"/>
      <c r="K64" s="58"/>
      <c r="L64" s="58">
        <f>I64+G64</f>
        <v>0</v>
      </c>
    </row>
    <row r="65" spans="1:12" ht="13.5">
      <c r="A65" s="152"/>
      <c r="B65" s="359" t="s">
        <v>325</v>
      </c>
      <c r="C65" s="302" t="s">
        <v>155</v>
      </c>
      <c r="D65" s="273"/>
      <c r="E65" s="273">
        <v>2</v>
      </c>
      <c r="F65" s="273"/>
      <c r="G65" s="275"/>
      <c r="H65" s="273"/>
      <c r="I65" s="275"/>
      <c r="J65" s="273"/>
      <c r="K65" s="273">
        <f>J65*E65</f>
        <v>0</v>
      </c>
      <c r="L65" s="275">
        <f aca="true" t="shared" si="3" ref="L65:L72">K65+I65+G65</f>
        <v>0</v>
      </c>
    </row>
    <row r="66" spans="1:12" ht="13.5">
      <c r="A66" s="152"/>
      <c r="B66" s="150" t="s">
        <v>333</v>
      </c>
      <c r="C66" s="110" t="s">
        <v>128</v>
      </c>
      <c r="D66" s="58"/>
      <c r="E66" s="58">
        <v>0.37</v>
      </c>
      <c r="F66" s="58"/>
      <c r="G66" s="58">
        <f aca="true" t="shared" si="4" ref="G66:G72">F66*E66</f>
        <v>0</v>
      </c>
      <c r="H66" s="58"/>
      <c r="I66" s="58"/>
      <c r="J66" s="58"/>
      <c r="K66" s="58"/>
      <c r="L66" s="58">
        <f t="shared" si="3"/>
        <v>0</v>
      </c>
    </row>
    <row r="67" spans="1:12" ht="13.5">
      <c r="A67" s="152"/>
      <c r="B67" s="150" t="s">
        <v>334</v>
      </c>
      <c r="C67" s="110" t="s">
        <v>128</v>
      </c>
      <c r="D67" s="58"/>
      <c r="E67" s="58">
        <v>1.02</v>
      </c>
      <c r="F67" s="58"/>
      <c r="G67" s="58">
        <f t="shared" si="4"/>
        <v>0</v>
      </c>
      <c r="H67" s="58"/>
      <c r="I67" s="58"/>
      <c r="J67" s="58"/>
      <c r="K67" s="58"/>
      <c r="L67" s="58">
        <f t="shared" si="3"/>
        <v>0</v>
      </c>
    </row>
    <row r="68" spans="1:12" ht="13.5">
      <c r="A68" s="152"/>
      <c r="B68" s="150" t="s">
        <v>369</v>
      </c>
      <c r="C68" s="110"/>
      <c r="D68" s="58"/>
      <c r="E68" s="58">
        <v>0.85</v>
      </c>
      <c r="F68" s="58"/>
      <c r="G68" s="58">
        <f t="shared" si="4"/>
        <v>0</v>
      </c>
      <c r="H68" s="58"/>
      <c r="I68" s="58"/>
      <c r="J68" s="58"/>
      <c r="K68" s="58"/>
      <c r="L68" s="58">
        <f t="shared" si="3"/>
        <v>0</v>
      </c>
    </row>
    <row r="69" spans="1:12" ht="13.5">
      <c r="A69" s="152"/>
      <c r="B69" s="150" t="s">
        <v>335</v>
      </c>
      <c r="C69" s="110" t="s">
        <v>128</v>
      </c>
      <c r="D69" s="58"/>
      <c r="E69" s="58">
        <v>0.28</v>
      </c>
      <c r="F69" s="58"/>
      <c r="G69" s="58">
        <f t="shared" si="4"/>
        <v>0</v>
      </c>
      <c r="H69" s="58"/>
      <c r="I69" s="58"/>
      <c r="J69" s="58"/>
      <c r="K69" s="58"/>
      <c r="L69" s="58">
        <f t="shared" si="3"/>
        <v>0</v>
      </c>
    </row>
    <row r="70" spans="1:12" ht="13.5">
      <c r="A70" s="152"/>
      <c r="B70" s="150" t="s">
        <v>336</v>
      </c>
      <c r="C70" s="110" t="s">
        <v>128</v>
      </c>
      <c r="D70" s="58"/>
      <c r="E70" s="58">
        <v>0.27</v>
      </c>
      <c r="F70" s="58"/>
      <c r="G70" s="58">
        <f t="shared" si="4"/>
        <v>0</v>
      </c>
      <c r="H70" s="58"/>
      <c r="I70" s="58"/>
      <c r="J70" s="58"/>
      <c r="K70" s="58"/>
      <c r="L70" s="58">
        <f t="shared" si="3"/>
        <v>0</v>
      </c>
    </row>
    <row r="71" spans="1:12" ht="13.5">
      <c r="A71" s="152"/>
      <c r="B71" s="153" t="s">
        <v>377</v>
      </c>
      <c r="C71" s="143" t="s">
        <v>128</v>
      </c>
      <c r="D71" s="108"/>
      <c r="E71" s="362">
        <v>0.52</v>
      </c>
      <c r="F71" s="142"/>
      <c r="G71" s="58">
        <f t="shared" si="4"/>
        <v>0</v>
      </c>
      <c r="H71" s="142"/>
      <c r="I71" s="142"/>
      <c r="J71" s="142"/>
      <c r="K71" s="142"/>
      <c r="L71" s="58">
        <f t="shared" si="3"/>
        <v>0</v>
      </c>
    </row>
    <row r="72" spans="1:12" ht="13.5">
      <c r="A72" s="152"/>
      <c r="B72" s="154" t="s">
        <v>246</v>
      </c>
      <c r="C72" s="116" t="s">
        <v>0</v>
      </c>
      <c r="D72" s="160"/>
      <c r="E72" s="58">
        <v>1</v>
      </c>
      <c r="F72" s="58"/>
      <c r="G72" s="58">
        <f t="shared" si="4"/>
        <v>0</v>
      </c>
      <c r="H72" s="58"/>
      <c r="I72" s="58"/>
      <c r="J72" s="58"/>
      <c r="K72" s="58"/>
      <c r="L72" s="58">
        <f t="shared" si="3"/>
        <v>0</v>
      </c>
    </row>
    <row r="73" spans="1:12" ht="27">
      <c r="A73" s="115">
        <v>6</v>
      </c>
      <c r="B73" s="197" t="s">
        <v>153</v>
      </c>
      <c r="C73" s="56" t="s">
        <v>121</v>
      </c>
      <c r="D73" s="57"/>
      <c r="E73" s="57">
        <v>143.6</v>
      </c>
      <c r="F73" s="57"/>
      <c r="G73" s="142"/>
      <c r="H73" s="58"/>
      <c r="I73" s="58"/>
      <c r="J73" s="58"/>
      <c r="K73" s="58"/>
      <c r="L73" s="58"/>
    </row>
    <row r="74" spans="1:12" ht="13.5">
      <c r="A74" s="152"/>
      <c r="B74" s="151" t="s">
        <v>141</v>
      </c>
      <c r="C74" s="110" t="s">
        <v>0</v>
      </c>
      <c r="D74" s="58">
        <v>1</v>
      </c>
      <c r="E74" s="58">
        <f>E73*D74</f>
        <v>143.6</v>
      </c>
      <c r="F74" s="58"/>
      <c r="G74" s="58"/>
      <c r="H74" s="58"/>
      <c r="I74" s="58">
        <f>H74*E74</f>
        <v>0</v>
      </c>
      <c r="J74" s="58"/>
      <c r="K74" s="58"/>
      <c r="L74" s="58">
        <f>I74+G74</f>
        <v>0</v>
      </c>
    </row>
    <row r="75" spans="1:12" ht="13.5">
      <c r="A75" s="152"/>
      <c r="B75" s="153" t="s">
        <v>154</v>
      </c>
      <c r="C75" s="110" t="s">
        <v>167</v>
      </c>
      <c r="D75" s="58">
        <v>0.25</v>
      </c>
      <c r="E75" s="58">
        <f>E73*D75</f>
        <v>35.9</v>
      </c>
      <c r="F75" s="58"/>
      <c r="G75" s="58">
        <f>F75*E75</f>
        <v>0</v>
      </c>
      <c r="H75" s="58"/>
      <c r="I75" s="58"/>
      <c r="J75" s="58"/>
      <c r="K75" s="58"/>
      <c r="L75" s="58">
        <f>K75+I75+G75</f>
        <v>0</v>
      </c>
    </row>
    <row r="76" spans="1:12" ht="13.5">
      <c r="A76" s="152"/>
      <c r="B76" s="150" t="s">
        <v>123</v>
      </c>
      <c r="C76" s="110" t="s">
        <v>0</v>
      </c>
      <c r="D76" s="58">
        <v>0.15</v>
      </c>
      <c r="E76" s="58">
        <f>E73*D76</f>
        <v>21.54</v>
      </c>
      <c r="F76" s="58"/>
      <c r="G76" s="58">
        <f>F76*E76</f>
        <v>0</v>
      </c>
      <c r="H76" s="58"/>
      <c r="I76" s="58"/>
      <c r="J76" s="58"/>
      <c r="K76" s="58"/>
      <c r="L76" s="58">
        <f>K76+I76+G76</f>
        <v>0</v>
      </c>
    </row>
    <row r="77" spans="1:12" ht="25.5">
      <c r="A77" s="116">
        <v>7</v>
      </c>
      <c r="B77" s="161" t="s">
        <v>337</v>
      </c>
      <c r="C77" s="162" t="s">
        <v>121</v>
      </c>
      <c r="D77" s="164"/>
      <c r="E77" s="164">
        <v>86.5</v>
      </c>
      <c r="F77" s="142"/>
      <c r="G77" s="142"/>
      <c r="H77" s="142"/>
      <c r="I77" s="142"/>
      <c r="J77" s="142"/>
      <c r="K77" s="142"/>
      <c r="L77" s="58"/>
    </row>
    <row r="78" spans="1:12" ht="13.5">
      <c r="A78" s="166"/>
      <c r="B78" s="140" t="s">
        <v>141</v>
      </c>
      <c r="C78" s="110" t="s">
        <v>0</v>
      </c>
      <c r="D78" s="58">
        <v>1</v>
      </c>
      <c r="E78" s="58">
        <f>E77*D78</f>
        <v>86.5</v>
      </c>
      <c r="F78" s="58"/>
      <c r="G78" s="58"/>
      <c r="H78" s="58"/>
      <c r="I78" s="58">
        <f>H78*E78</f>
        <v>0</v>
      </c>
      <c r="J78" s="58"/>
      <c r="K78" s="58"/>
      <c r="L78" s="58">
        <f>K78+I78+G78</f>
        <v>0</v>
      </c>
    </row>
    <row r="79" spans="1:12" ht="13.5">
      <c r="A79" s="166"/>
      <c r="B79" s="140" t="s">
        <v>218</v>
      </c>
      <c r="C79" s="110" t="s">
        <v>121</v>
      </c>
      <c r="D79" s="110">
        <v>1.08</v>
      </c>
      <c r="E79" s="58">
        <f>E77*D79</f>
        <v>93.42</v>
      </c>
      <c r="F79" s="58"/>
      <c r="G79" s="58">
        <f>F79*E79</f>
        <v>0</v>
      </c>
      <c r="H79" s="58"/>
      <c r="I79" s="58"/>
      <c r="J79" s="58"/>
      <c r="K79" s="58"/>
      <c r="L79" s="58">
        <f>G79</f>
        <v>0</v>
      </c>
    </row>
    <row r="80" spans="1:12" ht="13.5">
      <c r="A80" s="166"/>
      <c r="B80" s="140" t="s">
        <v>170</v>
      </c>
      <c r="C80" s="110" t="s">
        <v>171</v>
      </c>
      <c r="D80" s="58">
        <v>8</v>
      </c>
      <c r="E80" s="58">
        <f>E77*D80</f>
        <v>692</v>
      </c>
      <c r="F80" s="58"/>
      <c r="G80" s="58">
        <f>F80*E80</f>
        <v>0</v>
      </c>
      <c r="H80" s="58"/>
      <c r="I80" s="58"/>
      <c r="J80" s="58"/>
      <c r="K80" s="58"/>
      <c r="L80" s="58">
        <f>G80</f>
        <v>0</v>
      </c>
    </row>
    <row r="81" spans="1:12" ht="13.5">
      <c r="A81" s="166"/>
      <c r="B81" s="159" t="s">
        <v>123</v>
      </c>
      <c r="C81" s="107" t="s">
        <v>0</v>
      </c>
      <c r="D81" s="144">
        <v>0.1</v>
      </c>
      <c r="E81" s="144">
        <f>E77*D81</f>
        <v>8.65</v>
      </c>
      <c r="F81" s="144"/>
      <c r="G81" s="142">
        <f>F81*E81</f>
        <v>0</v>
      </c>
      <c r="H81" s="142"/>
      <c r="I81" s="142"/>
      <c r="J81" s="142"/>
      <c r="K81" s="142"/>
      <c r="L81" s="58">
        <f>K81+I81+G81</f>
        <v>0</v>
      </c>
    </row>
    <row r="82" spans="1:12" ht="27">
      <c r="A82" s="116">
        <v>7</v>
      </c>
      <c r="B82" s="89" t="s">
        <v>284</v>
      </c>
      <c r="C82" s="56" t="s">
        <v>124</v>
      </c>
      <c r="D82" s="57"/>
      <c r="E82" s="57">
        <v>35</v>
      </c>
      <c r="F82" s="142"/>
      <c r="G82" s="114"/>
      <c r="H82" s="114"/>
      <c r="I82" s="114"/>
      <c r="J82" s="114"/>
      <c r="K82" s="114"/>
      <c r="L82" s="114"/>
    </row>
    <row r="83" spans="1:12" ht="13.5">
      <c r="A83" s="166"/>
      <c r="B83" s="140" t="s">
        <v>141</v>
      </c>
      <c r="C83" s="110" t="s">
        <v>0</v>
      </c>
      <c r="D83" s="58">
        <v>1</v>
      </c>
      <c r="E83" s="58">
        <f>E82*D83</f>
        <v>35</v>
      </c>
      <c r="F83" s="58"/>
      <c r="G83" s="58"/>
      <c r="H83" s="58"/>
      <c r="I83" s="58">
        <f>H83*E83</f>
        <v>0</v>
      </c>
      <c r="J83" s="58"/>
      <c r="K83" s="58"/>
      <c r="L83" s="58">
        <f aca="true" t="shared" si="5" ref="L83:L88">K83+I83+G83</f>
        <v>0</v>
      </c>
    </row>
    <row r="84" spans="1:12" ht="13.5">
      <c r="A84" s="166"/>
      <c r="B84" s="157" t="s">
        <v>227</v>
      </c>
      <c r="C84" s="88" t="s">
        <v>124</v>
      </c>
      <c r="D84" s="142"/>
      <c r="E84" s="142">
        <v>20</v>
      </c>
      <c r="F84" s="142"/>
      <c r="G84" s="142">
        <f>F84*E84</f>
        <v>0</v>
      </c>
      <c r="H84" s="142"/>
      <c r="I84" s="142"/>
      <c r="J84" s="142"/>
      <c r="K84" s="142"/>
      <c r="L84" s="58">
        <f t="shared" si="5"/>
        <v>0</v>
      </c>
    </row>
    <row r="85" spans="1:12" ht="13.5">
      <c r="A85" s="166"/>
      <c r="B85" s="157" t="s">
        <v>225</v>
      </c>
      <c r="C85" s="88" t="s">
        <v>124</v>
      </c>
      <c r="D85" s="142"/>
      <c r="E85" s="142">
        <v>15</v>
      </c>
      <c r="F85" s="142"/>
      <c r="G85" s="142">
        <f>F85*E85</f>
        <v>0</v>
      </c>
      <c r="H85" s="142"/>
      <c r="I85" s="142"/>
      <c r="J85" s="142"/>
      <c r="K85" s="142"/>
      <c r="L85" s="58">
        <f t="shared" si="5"/>
        <v>0</v>
      </c>
    </row>
    <row r="86" spans="1:12" ht="13.5">
      <c r="A86" s="166"/>
      <c r="B86" s="172" t="s">
        <v>226</v>
      </c>
      <c r="C86" s="88" t="s">
        <v>136</v>
      </c>
      <c r="D86" s="142"/>
      <c r="E86" s="142">
        <v>4</v>
      </c>
      <c r="F86" s="142"/>
      <c r="G86" s="142">
        <f>F86*E86</f>
        <v>0</v>
      </c>
      <c r="H86" s="142"/>
      <c r="I86" s="142"/>
      <c r="J86" s="142"/>
      <c r="K86" s="142"/>
      <c r="L86" s="58">
        <f t="shared" si="5"/>
        <v>0</v>
      </c>
    </row>
    <row r="87" spans="1:12" ht="13.5">
      <c r="A87" s="166"/>
      <c r="B87" s="158" t="s">
        <v>172</v>
      </c>
      <c r="C87" s="143" t="s">
        <v>136</v>
      </c>
      <c r="D87" s="142"/>
      <c r="E87" s="142">
        <v>4</v>
      </c>
      <c r="F87" s="142"/>
      <c r="G87" s="142">
        <f>F87*E87</f>
        <v>0</v>
      </c>
      <c r="H87" s="142"/>
      <c r="I87" s="142"/>
      <c r="J87" s="142"/>
      <c r="K87" s="142"/>
      <c r="L87" s="58">
        <f t="shared" si="5"/>
        <v>0</v>
      </c>
    </row>
    <row r="88" spans="1:12" ht="13.5">
      <c r="A88" s="166"/>
      <c r="B88" s="159" t="s">
        <v>123</v>
      </c>
      <c r="C88" s="107" t="s">
        <v>0</v>
      </c>
      <c r="D88" s="144">
        <v>0.1</v>
      </c>
      <c r="E88" s="144">
        <f>E82*D88</f>
        <v>3.5</v>
      </c>
      <c r="F88" s="144"/>
      <c r="G88" s="144">
        <f>F88*E88</f>
        <v>0</v>
      </c>
      <c r="H88" s="144"/>
      <c r="I88" s="144"/>
      <c r="J88" s="144"/>
      <c r="K88" s="144"/>
      <c r="L88" s="160">
        <f t="shared" si="5"/>
        <v>0</v>
      </c>
    </row>
    <row r="89" spans="1:12" ht="13.5">
      <c r="A89" s="167"/>
      <c r="B89" s="90" t="s">
        <v>5</v>
      </c>
      <c r="C89" s="85"/>
      <c r="D89" s="86"/>
      <c r="E89" s="87"/>
      <c r="F89" s="87"/>
      <c r="G89" s="91">
        <f>SUM(G14:G88)</f>
        <v>0</v>
      </c>
      <c r="H89" s="87"/>
      <c r="I89" s="87"/>
      <c r="J89" s="87"/>
      <c r="K89" s="87"/>
      <c r="L89" s="91">
        <f>SUM(L14:L88)</f>
        <v>0</v>
      </c>
    </row>
    <row r="90" spans="1:12" ht="13.5">
      <c r="A90" s="92"/>
      <c r="B90" s="189" t="s">
        <v>129</v>
      </c>
      <c r="C90" s="94">
        <v>0.05</v>
      </c>
      <c r="D90" s="59"/>
      <c r="E90" s="60"/>
      <c r="F90" s="61"/>
      <c r="G90" s="61"/>
      <c r="H90" s="61"/>
      <c r="I90" s="61"/>
      <c r="J90" s="61"/>
      <c r="K90" s="61"/>
      <c r="L90" s="58">
        <f>G89*C90</f>
        <v>0</v>
      </c>
    </row>
    <row r="91" spans="1:12" ht="13.5">
      <c r="A91" s="92"/>
      <c r="B91" s="95" t="s">
        <v>5</v>
      </c>
      <c r="C91" s="94"/>
      <c r="D91" s="59"/>
      <c r="E91" s="60"/>
      <c r="F91" s="61"/>
      <c r="G91" s="61"/>
      <c r="H91" s="61"/>
      <c r="I91" s="61"/>
      <c r="J91" s="61"/>
      <c r="K91" s="61"/>
      <c r="L91" s="58">
        <f>L90+L89</f>
        <v>0</v>
      </c>
    </row>
    <row r="92" spans="1:12" ht="13.5">
      <c r="A92" s="63"/>
      <c r="B92" s="96" t="s">
        <v>130</v>
      </c>
      <c r="C92" s="62">
        <v>0.1</v>
      </c>
      <c r="D92" s="59"/>
      <c r="E92" s="60"/>
      <c r="F92" s="61"/>
      <c r="G92" s="61"/>
      <c r="H92" s="61"/>
      <c r="I92" s="61"/>
      <c r="J92" s="61"/>
      <c r="K92" s="61"/>
      <c r="L92" s="58">
        <f>L91*C92</f>
        <v>0</v>
      </c>
    </row>
    <row r="93" spans="1:12" ht="13.5">
      <c r="A93" s="63"/>
      <c r="B93" s="97" t="s">
        <v>122</v>
      </c>
      <c r="C93" s="62"/>
      <c r="D93" s="59"/>
      <c r="E93" s="60"/>
      <c r="F93" s="61"/>
      <c r="G93" s="61"/>
      <c r="H93" s="61"/>
      <c r="I93" s="61"/>
      <c r="J93" s="61"/>
      <c r="K93" s="61"/>
      <c r="L93" s="58">
        <f>L92+L91</f>
        <v>0</v>
      </c>
    </row>
    <row r="94" spans="1:12" ht="13.5">
      <c r="A94" s="98"/>
      <c r="B94" s="93" t="s">
        <v>131</v>
      </c>
      <c r="C94" s="94">
        <v>0.08</v>
      </c>
      <c r="D94" s="99"/>
      <c r="E94" s="100"/>
      <c r="F94" s="93"/>
      <c r="G94" s="91"/>
      <c r="H94" s="91"/>
      <c r="I94" s="91"/>
      <c r="J94" s="101"/>
      <c r="K94" s="101"/>
      <c r="L94" s="87">
        <f>L93*C94</f>
        <v>0</v>
      </c>
    </row>
    <row r="95" spans="2:12" ht="13.5">
      <c r="B95" s="95" t="s">
        <v>5</v>
      </c>
      <c r="C95" s="94"/>
      <c r="D95" s="99"/>
      <c r="E95" s="100"/>
      <c r="F95" s="93"/>
      <c r="G95" s="91"/>
      <c r="H95" s="91"/>
      <c r="I95" s="91"/>
      <c r="J95" s="101"/>
      <c r="K95" s="101"/>
      <c r="L95" s="87">
        <f>L94+L93</f>
        <v>0</v>
      </c>
    </row>
    <row r="96" spans="2:12" ht="13.5">
      <c r="B96" s="93" t="s">
        <v>120</v>
      </c>
      <c r="C96" s="94">
        <v>0.05</v>
      </c>
      <c r="D96" s="99"/>
      <c r="E96" s="100"/>
      <c r="F96" s="93"/>
      <c r="G96" s="91"/>
      <c r="H96" s="91"/>
      <c r="I96" s="91"/>
      <c r="J96" s="101"/>
      <c r="K96" s="101"/>
      <c r="L96" s="87">
        <f>L95*C96</f>
        <v>0</v>
      </c>
    </row>
    <row r="97" spans="2:12" ht="13.5">
      <c r="B97" s="95" t="s">
        <v>5</v>
      </c>
      <c r="C97" s="94"/>
      <c r="D97" s="99"/>
      <c r="E97" s="100"/>
      <c r="F97" s="93"/>
      <c r="G97" s="91"/>
      <c r="H97" s="91"/>
      <c r="I97" s="91"/>
      <c r="J97" s="101"/>
      <c r="K97" s="101"/>
      <c r="L97" s="87">
        <f>L96+L95</f>
        <v>0</v>
      </c>
    </row>
    <row r="98" spans="2:12" ht="13.5">
      <c r="B98" s="93" t="s">
        <v>132</v>
      </c>
      <c r="C98" s="94">
        <v>0.18</v>
      </c>
      <c r="D98" s="99"/>
      <c r="E98" s="100"/>
      <c r="F98" s="93"/>
      <c r="G98" s="91"/>
      <c r="H98" s="91"/>
      <c r="I98" s="91"/>
      <c r="J98" s="101"/>
      <c r="K98" s="101"/>
      <c r="L98" s="87">
        <f>L97*C98</f>
        <v>0</v>
      </c>
    </row>
    <row r="99" spans="2:12" ht="13.5">
      <c r="B99" s="95" t="s">
        <v>140</v>
      </c>
      <c r="C99" s="102"/>
      <c r="D99" s="102"/>
      <c r="E99" s="102"/>
      <c r="F99" s="102"/>
      <c r="G99" s="103"/>
      <c r="H99" s="103"/>
      <c r="I99" s="103"/>
      <c r="J99" s="103"/>
      <c r="K99" s="103"/>
      <c r="L99" s="104">
        <f>L98+L97</f>
        <v>0</v>
      </c>
    </row>
    <row r="100" ht="13.5">
      <c r="L100" s="106"/>
    </row>
    <row r="102" ht="13.5">
      <c r="L102" s="105"/>
    </row>
  </sheetData>
  <sheetProtection/>
  <mergeCells count="9">
    <mergeCell ref="L10:L11"/>
    <mergeCell ref="B13:E13"/>
    <mergeCell ref="B23:E23"/>
    <mergeCell ref="B43:E43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6"/>
  <sheetViews>
    <sheetView zoomScalePageLayoutView="0" workbookViewId="0" topLeftCell="A94">
      <selection activeCell="J14" sqref="J14:J115"/>
    </sheetView>
  </sheetViews>
  <sheetFormatPr defaultColWidth="8.75390625" defaultRowHeight="12.75"/>
  <cols>
    <col min="1" max="1" width="4.25390625" style="65" customWidth="1"/>
    <col min="2" max="2" width="43.25390625" style="65" customWidth="1"/>
    <col min="3" max="3" width="9.37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370</v>
      </c>
      <c r="C2" s="64"/>
      <c r="D2" s="64"/>
      <c r="E2" s="237"/>
      <c r="F2" s="237"/>
      <c r="G2" s="237"/>
      <c r="H2" s="138"/>
      <c r="I2" s="66"/>
      <c r="J2" s="66"/>
      <c r="K2" s="66"/>
      <c r="L2" s="66"/>
    </row>
    <row r="3" spans="2:12" ht="16.5" customHeight="1">
      <c r="B3" s="64" t="s">
        <v>271</v>
      </c>
      <c r="C3" s="64"/>
      <c r="D3" s="64"/>
      <c r="E3" s="237"/>
      <c r="F3" s="237"/>
      <c r="G3" s="237"/>
      <c r="H3" s="138"/>
      <c r="I3" s="66"/>
      <c r="J3" s="66"/>
      <c r="K3" s="66"/>
      <c r="L3" s="66"/>
    </row>
    <row r="4" spans="2:12" ht="16.5" customHeight="1">
      <c r="B4" s="138"/>
      <c r="C4" s="138"/>
      <c r="D4" s="138"/>
      <c r="E4" s="138"/>
      <c r="F4" s="138"/>
      <c r="G4" s="138"/>
      <c r="H4" s="138"/>
      <c r="I4" s="66"/>
      <c r="J4" s="66"/>
      <c r="K4" s="66"/>
      <c r="L4" s="66"/>
    </row>
    <row r="5" spans="2:12" ht="21" customHeight="1">
      <c r="B5" s="66"/>
      <c r="C5" s="64" t="s">
        <v>213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492" t="s">
        <v>10</v>
      </c>
      <c r="B10" s="123"/>
      <c r="C10" s="70"/>
      <c r="D10" s="494" t="s">
        <v>2</v>
      </c>
      <c r="E10" s="495"/>
      <c r="F10" s="496" t="s">
        <v>3</v>
      </c>
      <c r="G10" s="497"/>
      <c r="H10" s="498" t="s">
        <v>4</v>
      </c>
      <c r="I10" s="499"/>
      <c r="J10" s="498" t="s">
        <v>126</v>
      </c>
      <c r="K10" s="499"/>
      <c r="L10" s="484" t="s">
        <v>143</v>
      </c>
    </row>
    <row r="11" spans="1:12" ht="72" customHeight="1">
      <c r="A11" s="493"/>
      <c r="B11" s="83" t="s">
        <v>11</v>
      </c>
      <c r="C11" s="84" t="s">
        <v>1</v>
      </c>
      <c r="D11" s="12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485"/>
    </row>
    <row r="12" spans="1:12" ht="13.5">
      <c r="A12" s="192" t="s">
        <v>8</v>
      </c>
      <c r="B12" s="120">
        <v>2</v>
      </c>
      <c r="C12" s="122">
        <v>3</v>
      </c>
      <c r="D12" s="234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5.75">
      <c r="A13" s="130"/>
      <c r="B13" s="487" t="s">
        <v>145</v>
      </c>
      <c r="C13" s="487"/>
      <c r="D13" s="487"/>
      <c r="E13" s="489"/>
      <c r="F13" s="142"/>
      <c r="G13" s="142"/>
      <c r="H13" s="156"/>
      <c r="I13" s="142"/>
      <c r="J13" s="142"/>
      <c r="K13" s="142"/>
      <c r="L13" s="142"/>
    </row>
    <row r="14" spans="1:12" ht="27">
      <c r="A14" s="116">
        <v>1</v>
      </c>
      <c r="B14" s="89" t="s">
        <v>378</v>
      </c>
      <c r="C14" s="56" t="s">
        <v>121</v>
      </c>
      <c r="D14" s="57"/>
      <c r="E14" s="57">
        <v>8.26</v>
      </c>
      <c r="F14" s="142"/>
      <c r="G14" s="114"/>
      <c r="H14" s="114"/>
      <c r="I14" s="114"/>
      <c r="J14" s="114"/>
      <c r="K14" s="114"/>
      <c r="L14" s="114"/>
    </row>
    <row r="15" spans="1:12" ht="13.5">
      <c r="A15" s="166"/>
      <c r="B15" s="140" t="s">
        <v>141</v>
      </c>
      <c r="C15" s="110" t="s">
        <v>0</v>
      </c>
      <c r="D15" s="58">
        <v>1</v>
      </c>
      <c r="E15" s="58">
        <f>E14*D15</f>
        <v>8.26</v>
      </c>
      <c r="F15" s="58"/>
      <c r="G15" s="58"/>
      <c r="H15" s="58"/>
      <c r="I15" s="58">
        <f>H15*E15</f>
        <v>0</v>
      </c>
      <c r="J15" s="58"/>
      <c r="K15" s="58"/>
      <c r="L15" s="58">
        <f>K15+I15+G15</f>
        <v>0</v>
      </c>
    </row>
    <row r="16" spans="1:12" ht="13.5">
      <c r="A16" s="166"/>
      <c r="B16" s="158" t="s">
        <v>340</v>
      </c>
      <c r="C16" s="143" t="s">
        <v>136</v>
      </c>
      <c r="D16" s="142">
        <v>12.5</v>
      </c>
      <c r="E16" s="142">
        <f>E14*D16</f>
        <v>103.25</v>
      </c>
      <c r="F16" s="142"/>
      <c r="G16" s="142">
        <f>F16*E16</f>
        <v>0</v>
      </c>
      <c r="H16" s="142"/>
      <c r="I16" s="142"/>
      <c r="J16" s="142"/>
      <c r="K16" s="142"/>
      <c r="L16" s="58">
        <f>K16+I16+G16</f>
        <v>0</v>
      </c>
    </row>
    <row r="17" spans="1:12" ht="13.5">
      <c r="A17" s="166"/>
      <c r="B17" s="158" t="s">
        <v>147</v>
      </c>
      <c r="C17" s="143" t="s">
        <v>133</v>
      </c>
      <c r="D17" s="142">
        <v>0.03</v>
      </c>
      <c r="E17" s="142">
        <f>E14*D17</f>
        <v>0.2478</v>
      </c>
      <c r="F17" s="142"/>
      <c r="G17" s="142">
        <f>F17*E17</f>
        <v>0</v>
      </c>
      <c r="H17" s="142"/>
      <c r="I17" s="142"/>
      <c r="J17" s="142"/>
      <c r="K17" s="142"/>
      <c r="L17" s="58">
        <f>K17+I17+G17</f>
        <v>0</v>
      </c>
    </row>
    <row r="18" spans="1:12" ht="13.5">
      <c r="A18" s="166"/>
      <c r="B18" s="159" t="s">
        <v>123</v>
      </c>
      <c r="C18" s="107" t="s">
        <v>0</v>
      </c>
      <c r="D18" s="144">
        <v>0.16</v>
      </c>
      <c r="E18" s="144">
        <f>E14*D18</f>
        <v>1.3215999999999999</v>
      </c>
      <c r="F18" s="142"/>
      <c r="G18" s="142">
        <f>F18*E18</f>
        <v>0</v>
      </c>
      <c r="H18" s="142"/>
      <c r="I18" s="142"/>
      <c r="J18" s="142"/>
      <c r="K18" s="142"/>
      <c r="L18" s="58">
        <f>K18+I18+G18</f>
        <v>0</v>
      </c>
    </row>
    <row r="19" spans="1:12" ht="13.5">
      <c r="A19" s="165">
        <v>2</v>
      </c>
      <c r="B19" s="161" t="s">
        <v>394</v>
      </c>
      <c r="C19" s="230" t="s">
        <v>128</v>
      </c>
      <c r="D19" s="139"/>
      <c r="E19" s="367">
        <v>0.97</v>
      </c>
      <c r="F19" s="144"/>
      <c r="G19" s="142"/>
      <c r="H19" s="142"/>
      <c r="I19" s="142"/>
      <c r="J19" s="142"/>
      <c r="K19" s="142"/>
      <c r="L19" s="142"/>
    </row>
    <row r="20" spans="1:12" ht="13.5">
      <c r="A20" s="166"/>
      <c r="B20" s="140" t="s">
        <v>141</v>
      </c>
      <c r="C20" s="110" t="s">
        <v>0</v>
      </c>
      <c r="D20" s="58">
        <v>1</v>
      </c>
      <c r="E20" s="58">
        <f>E19*D20</f>
        <v>0.97</v>
      </c>
      <c r="F20" s="58"/>
      <c r="G20" s="58"/>
      <c r="H20" s="58"/>
      <c r="I20" s="58">
        <f>H20*E20</f>
        <v>0</v>
      </c>
      <c r="J20" s="58"/>
      <c r="K20" s="58"/>
      <c r="L20" s="58">
        <f>K20+I20+G20</f>
        <v>0</v>
      </c>
    </row>
    <row r="21" spans="1:12" ht="13.5">
      <c r="A21" s="166"/>
      <c r="B21" s="158" t="s">
        <v>342</v>
      </c>
      <c r="C21" s="143" t="s">
        <v>128</v>
      </c>
      <c r="D21" s="142"/>
      <c r="E21" s="142">
        <v>0.22</v>
      </c>
      <c r="F21" s="142"/>
      <c r="G21" s="142">
        <f>F21*E21</f>
        <v>0</v>
      </c>
      <c r="H21" s="142"/>
      <c r="I21" s="142"/>
      <c r="J21" s="142"/>
      <c r="K21" s="142"/>
      <c r="L21" s="58">
        <f>K21+I21+G21</f>
        <v>0</v>
      </c>
    </row>
    <row r="22" spans="1:12" ht="13.5">
      <c r="A22" s="166"/>
      <c r="B22" s="158" t="s">
        <v>341</v>
      </c>
      <c r="C22" s="143" t="s">
        <v>128</v>
      </c>
      <c r="D22" s="142"/>
      <c r="E22" s="362">
        <v>0.75</v>
      </c>
      <c r="F22" s="142"/>
      <c r="G22" s="142">
        <f>F22*E22</f>
        <v>0</v>
      </c>
      <c r="H22" s="142"/>
      <c r="I22" s="142"/>
      <c r="J22" s="142"/>
      <c r="K22" s="142"/>
      <c r="L22" s="58">
        <f>K22+I22+G22</f>
        <v>0</v>
      </c>
    </row>
    <row r="23" spans="1:12" ht="13.5">
      <c r="A23" s="166"/>
      <c r="B23" s="151" t="s">
        <v>395</v>
      </c>
      <c r="C23" s="143" t="s">
        <v>128</v>
      </c>
      <c r="D23" s="143"/>
      <c r="E23" s="142">
        <v>0.03</v>
      </c>
      <c r="F23" s="142"/>
      <c r="G23" s="142">
        <f>F23*E23</f>
        <v>0</v>
      </c>
      <c r="H23" s="142"/>
      <c r="I23" s="142"/>
      <c r="J23" s="142"/>
      <c r="K23" s="142"/>
      <c r="L23" s="58">
        <f>K23+I23+G23</f>
        <v>0</v>
      </c>
    </row>
    <row r="24" spans="1:12" ht="13.5">
      <c r="A24" s="166"/>
      <c r="B24" s="159" t="s">
        <v>285</v>
      </c>
      <c r="C24" s="107" t="s">
        <v>0</v>
      </c>
      <c r="D24" s="144"/>
      <c r="E24" s="144">
        <v>1</v>
      </c>
      <c r="F24" s="144"/>
      <c r="G24" s="144">
        <f>F24*E24</f>
        <v>0</v>
      </c>
      <c r="H24" s="142"/>
      <c r="I24" s="142"/>
      <c r="J24" s="142"/>
      <c r="K24" s="142"/>
      <c r="L24" s="58">
        <f>K24+I24+G24</f>
        <v>0</v>
      </c>
    </row>
    <row r="25" spans="1:12" ht="13.5">
      <c r="A25" s="165">
        <v>3</v>
      </c>
      <c r="B25" s="161" t="s">
        <v>396</v>
      </c>
      <c r="C25" s="230" t="s">
        <v>128</v>
      </c>
      <c r="D25" s="139"/>
      <c r="E25" s="139">
        <v>0.21</v>
      </c>
      <c r="F25" s="114"/>
      <c r="G25" s="142"/>
      <c r="H25" s="142"/>
      <c r="I25" s="142"/>
      <c r="J25" s="142"/>
      <c r="K25" s="142"/>
      <c r="L25" s="58"/>
    </row>
    <row r="26" spans="1:12" ht="13.5">
      <c r="A26" s="166"/>
      <c r="B26" s="140" t="s">
        <v>141</v>
      </c>
      <c r="C26" s="110" t="s">
        <v>0</v>
      </c>
      <c r="D26" s="58">
        <v>1</v>
      </c>
      <c r="E26" s="58">
        <f>E25*D26</f>
        <v>0.21</v>
      </c>
      <c r="F26" s="58"/>
      <c r="G26" s="58"/>
      <c r="H26" s="58"/>
      <c r="I26" s="58">
        <f>H26*E26</f>
        <v>0</v>
      </c>
      <c r="J26" s="58"/>
      <c r="K26" s="58"/>
      <c r="L26" s="58">
        <f>K26+I26+G26</f>
        <v>0</v>
      </c>
    </row>
    <row r="27" spans="1:12" ht="13.5">
      <c r="A27" s="166"/>
      <c r="B27" s="158" t="s">
        <v>397</v>
      </c>
      <c r="C27" s="143" t="s">
        <v>128</v>
      </c>
      <c r="D27" s="142"/>
      <c r="E27" s="142">
        <v>0.02</v>
      </c>
      <c r="F27" s="142"/>
      <c r="G27" s="142">
        <f>F27*E27</f>
        <v>0</v>
      </c>
      <c r="H27" s="142"/>
      <c r="I27" s="142"/>
      <c r="J27" s="142"/>
      <c r="K27" s="142"/>
      <c r="L27" s="58">
        <f>K27+I27+G27</f>
        <v>0</v>
      </c>
    </row>
    <row r="28" spans="1:12" ht="13.5">
      <c r="A28" s="166"/>
      <c r="B28" s="158" t="s">
        <v>398</v>
      </c>
      <c r="C28" s="143" t="s">
        <v>128</v>
      </c>
      <c r="D28" s="142"/>
      <c r="E28" s="362">
        <v>0.16</v>
      </c>
      <c r="F28" s="142"/>
      <c r="G28" s="142">
        <f>F28*E28</f>
        <v>0</v>
      </c>
      <c r="H28" s="142"/>
      <c r="I28" s="142"/>
      <c r="J28" s="142"/>
      <c r="K28" s="142"/>
      <c r="L28" s="58">
        <f>K28+I28+G28</f>
        <v>0</v>
      </c>
    </row>
    <row r="29" spans="1:12" ht="13.5">
      <c r="A29" s="166"/>
      <c r="B29" s="151" t="s">
        <v>327</v>
      </c>
      <c r="C29" s="143" t="s">
        <v>128</v>
      </c>
      <c r="D29" s="143"/>
      <c r="E29" s="142">
        <v>0.03</v>
      </c>
      <c r="F29" s="142"/>
      <c r="G29" s="142">
        <f>F29*E29</f>
        <v>0</v>
      </c>
      <c r="H29" s="142"/>
      <c r="I29" s="142"/>
      <c r="J29" s="142"/>
      <c r="K29" s="142"/>
      <c r="L29" s="58">
        <f>K29+I29+G29</f>
        <v>0</v>
      </c>
    </row>
    <row r="30" spans="1:12" ht="13.5">
      <c r="A30" s="166"/>
      <c r="B30" s="159" t="s">
        <v>285</v>
      </c>
      <c r="C30" s="107" t="s">
        <v>0</v>
      </c>
      <c r="D30" s="144"/>
      <c r="E30" s="144">
        <v>1</v>
      </c>
      <c r="F30" s="144"/>
      <c r="G30" s="144">
        <f>F30*E30</f>
        <v>0</v>
      </c>
      <c r="H30" s="142"/>
      <c r="I30" s="142"/>
      <c r="J30" s="142"/>
      <c r="K30" s="142"/>
      <c r="L30" s="58">
        <f>K30+I30+G30</f>
        <v>0</v>
      </c>
    </row>
    <row r="31" spans="1:12" ht="27">
      <c r="A31" s="116">
        <v>4</v>
      </c>
      <c r="B31" s="89" t="s">
        <v>174</v>
      </c>
      <c r="C31" s="56" t="s">
        <v>121</v>
      </c>
      <c r="D31" s="57"/>
      <c r="E31" s="57">
        <v>16.6</v>
      </c>
      <c r="F31" s="58"/>
      <c r="G31" s="142"/>
      <c r="H31" s="142"/>
      <c r="I31" s="142"/>
      <c r="J31" s="142"/>
      <c r="K31" s="142"/>
      <c r="L31" s="142"/>
    </row>
    <row r="32" spans="1:12" ht="13.5">
      <c r="A32" s="119"/>
      <c r="B32" s="140" t="s">
        <v>141</v>
      </c>
      <c r="C32" s="110" t="s">
        <v>0</v>
      </c>
      <c r="D32" s="58">
        <v>1</v>
      </c>
      <c r="E32" s="58">
        <f>E31*D32</f>
        <v>16.6</v>
      </c>
      <c r="F32" s="58"/>
      <c r="G32" s="58"/>
      <c r="H32" s="58"/>
      <c r="I32" s="58">
        <f>H32*E32</f>
        <v>0</v>
      </c>
      <c r="J32" s="58"/>
      <c r="K32" s="58"/>
      <c r="L32" s="58">
        <f>K32+I32+G32</f>
        <v>0</v>
      </c>
    </row>
    <row r="33" spans="1:12" ht="13.5">
      <c r="A33" s="119"/>
      <c r="B33" s="159" t="s">
        <v>147</v>
      </c>
      <c r="C33" s="107" t="s">
        <v>133</v>
      </c>
      <c r="D33" s="144">
        <v>0.031</v>
      </c>
      <c r="E33" s="144">
        <f>E31*D33</f>
        <v>0.5146000000000001</v>
      </c>
      <c r="F33" s="142"/>
      <c r="G33" s="142">
        <f>F33*E33</f>
        <v>0</v>
      </c>
      <c r="H33" s="142"/>
      <c r="I33" s="142"/>
      <c r="J33" s="142"/>
      <c r="K33" s="142"/>
      <c r="L33" s="58">
        <f>K33+I33+G33</f>
        <v>0</v>
      </c>
    </row>
    <row r="34" spans="1:12" ht="27">
      <c r="A34" s="116">
        <v>5</v>
      </c>
      <c r="B34" s="161" t="s">
        <v>380</v>
      </c>
      <c r="C34" s="162" t="s">
        <v>121</v>
      </c>
      <c r="D34" s="139"/>
      <c r="E34" s="164">
        <v>58.66</v>
      </c>
      <c r="F34" s="139"/>
      <c r="G34" s="142"/>
      <c r="H34" s="142"/>
      <c r="I34" s="142"/>
      <c r="J34" s="142"/>
      <c r="K34" s="142"/>
      <c r="L34" s="58"/>
    </row>
    <row r="35" spans="1:12" ht="13.5">
      <c r="A35" s="119"/>
      <c r="B35" s="140" t="s">
        <v>141</v>
      </c>
      <c r="C35" s="110" t="s">
        <v>0</v>
      </c>
      <c r="D35" s="58">
        <v>1</v>
      </c>
      <c r="E35" s="58">
        <f>E34*D35</f>
        <v>58.66</v>
      </c>
      <c r="F35" s="58"/>
      <c r="G35" s="58"/>
      <c r="H35" s="58"/>
      <c r="I35" s="58">
        <f>H35*E35</f>
        <v>0</v>
      </c>
      <c r="J35" s="58"/>
      <c r="K35" s="58"/>
      <c r="L35" s="58">
        <f>K35+I35+G35</f>
        <v>0</v>
      </c>
    </row>
    <row r="36" spans="1:12" ht="13.5">
      <c r="A36" s="119"/>
      <c r="B36" s="158" t="s">
        <v>147</v>
      </c>
      <c r="C36" s="143" t="s">
        <v>133</v>
      </c>
      <c r="D36" s="366">
        <v>0.061</v>
      </c>
      <c r="E36" s="142">
        <f>E34*D36</f>
        <v>3.5782599999999998</v>
      </c>
      <c r="F36" s="142"/>
      <c r="G36" s="142">
        <f>F36*E36</f>
        <v>0</v>
      </c>
      <c r="H36" s="142"/>
      <c r="I36" s="142"/>
      <c r="J36" s="142"/>
      <c r="K36" s="142"/>
      <c r="L36" s="58">
        <f>K36+I36+G36</f>
        <v>0</v>
      </c>
    </row>
    <row r="37" spans="1:12" ht="13.5">
      <c r="A37" s="119"/>
      <c r="B37" s="159" t="s">
        <v>123</v>
      </c>
      <c r="C37" s="107" t="s">
        <v>0</v>
      </c>
      <c r="D37" s="144">
        <v>0.07</v>
      </c>
      <c r="E37" s="144">
        <f>E34*D37</f>
        <v>4.1062</v>
      </c>
      <c r="F37" s="144"/>
      <c r="G37" s="144">
        <f>F37*E37</f>
        <v>0</v>
      </c>
      <c r="H37" s="144"/>
      <c r="I37" s="144"/>
      <c r="J37" s="144"/>
      <c r="K37" s="144"/>
      <c r="L37" s="160">
        <f>K37+I37+G37</f>
        <v>0</v>
      </c>
    </row>
    <row r="38" spans="1:12" ht="27">
      <c r="A38" s="116">
        <v>6</v>
      </c>
      <c r="B38" s="89" t="s">
        <v>175</v>
      </c>
      <c r="C38" s="56" t="s">
        <v>124</v>
      </c>
      <c r="D38" s="57"/>
      <c r="E38" s="57">
        <v>83.6</v>
      </c>
      <c r="F38" s="58"/>
      <c r="G38" s="142"/>
      <c r="H38" s="142"/>
      <c r="I38" s="142"/>
      <c r="J38" s="142"/>
      <c r="K38" s="142"/>
      <c r="L38" s="142"/>
    </row>
    <row r="39" spans="1:12" ht="13.5">
      <c r="A39" s="166"/>
      <c r="B39" s="140" t="s">
        <v>141</v>
      </c>
      <c r="C39" s="110" t="s">
        <v>0</v>
      </c>
      <c r="D39" s="58">
        <v>1</v>
      </c>
      <c r="E39" s="58">
        <f>E38*D39</f>
        <v>83.6</v>
      </c>
      <c r="F39" s="58"/>
      <c r="G39" s="58"/>
      <c r="H39" s="58"/>
      <c r="I39" s="58">
        <f>H39*E39</f>
        <v>0</v>
      </c>
      <c r="J39" s="58"/>
      <c r="K39" s="58"/>
      <c r="L39" s="58">
        <f>K39+I39+G39</f>
        <v>0</v>
      </c>
    </row>
    <row r="40" spans="1:12" ht="13.5">
      <c r="A40" s="166"/>
      <c r="B40" s="159" t="s">
        <v>147</v>
      </c>
      <c r="C40" s="107" t="s">
        <v>133</v>
      </c>
      <c r="D40" s="144">
        <v>0.008</v>
      </c>
      <c r="E40" s="144">
        <f>E38*D40</f>
        <v>0.6688</v>
      </c>
      <c r="F40" s="142"/>
      <c r="G40" s="142">
        <f>F40*E40</f>
        <v>0</v>
      </c>
      <c r="H40" s="142"/>
      <c r="I40" s="142"/>
      <c r="J40" s="142"/>
      <c r="K40" s="142"/>
      <c r="L40" s="58">
        <f>K40+I40+G40</f>
        <v>0</v>
      </c>
    </row>
    <row r="41" spans="1:12" ht="13.5">
      <c r="A41" s="116">
        <v>7</v>
      </c>
      <c r="B41" s="89" t="s">
        <v>385</v>
      </c>
      <c r="C41" s="56" t="s">
        <v>121</v>
      </c>
      <c r="D41" s="57"/>
      <c r="E41" s="57">
        <v>17.55</v>
      </c>
      <c r="F41" s="142"/>
      <c r="G41" s="142"/>
      <c r="H41" s="142"/>
      <c r="I41" s="142"/>
      <c r="J41" s="142"/>
      <c r="K41" s="142"/>
      <c r="L41" s="142"/>
    </row>
    <row r="42" spans="1:12" ht="13.5">
      <c r="A42" s="166"/>
      <c r="B42" s="140" t="s">
        <v>141</v>
      </c>
      <c r="C42" s="110" t="s">
        <v>0</v>
      </c>
      <c r="D42" s="58">
        <v>1</v>
      </c>
      <c r="E42" s="58">
        <f>E41*D42</f>
        <v>17.55</v>
      </c>
      <c r="F42" s="58"/>
      <c r="G42" s="58"/>
      <c r="H42" s="58"/>
      <c r="I42" s="58">
        <f>H42*E42</f>
        <v>0</v>
      </c>
      <c r="J42" s="58"/>
      <c r="K42" s="58"/>
      <c r="L42" s="58">
        <f>K42+I42+G42</f>
        <v>0</v>
      </c>
    </row>
    <row r="43" spans="1:12" ht="13.5">
      <c r="A43" s="166"/>
      <c r="B43" s="158" t="s">
        <v>386</v>
      </c>
      <c r="C43" s="143" t="s">
        <v>133</v>
      </c>
      <c r="D43" s="142">
        <v>2.1</v>
      </c>
      <c r="E43" s="142">
        <f>E41*D43</f>
        <v>36.855000000000004</v>
      </c>
      <c r="F43" s="142"/>
      <c r="G43" s="142">
        <f>F43*E43</f>
        <v>0</v>
      </c>
      <c r="H43" s="142"/>
      <c r="I43" s="142"/>
      <c r="J43" s="142"/>
      <c r="K43" s="142"/>
      <c r="L43" s="142">
        <f>G43</f>
        <v>0</v>
      </c>
    </row>
    <row r="44" spans="1:12" ht="13.5">
      <c r="A44" s="166"/>
      <c r="B44" s="159" t="s">
        <v>388</v>
      </c>
      <c r="C44" s="107" t="s">
        <v>124</v>
      </c>
      <c r="D44" s="144"/>
      <c r="E44" s="144">
        <v>6</v>
      </c>
      <c r="F44" s="142"/>
      <c r="G44" s="142">
        <f>F44*E44</f>
        <v>0</v>
      </c>
      <c r="H44" s="142"/>
      <c r="I44" s="142"/>
      <c r="J44" s="142"/>
      <c r="K44" s="142"/>
      <c r="L44" s="142">
        <f>G44</f>
        <v>0</v>
      </c>
    </row>
    <row r="45" spans="1:12" ht="13.5">
      <c r="A45" s="166"/>
      <c r="B45" s="159" t="s">
        <v>387</v>
      </c>
      <c r="C45" s="107" t="s">
        <v>121</v>
      </c>
      <c r="D45" s="144">
        <v>1</v>
      </c>
      <c r="E45" s="144">
        <f>D45*E41</f>
        <v>17.55</v>
      </c>
      <c r="F45" s="142"/>
      <c r="G45" s="142">
        <f>F45*E45</f>
        <v>0</v>
      </c>
      <c r="H45" s="142"/>
      <c r="I45" s="142"/>
      <c r="J45" s="142"/>
      <c r="K45" s="142"/>
      <c r="L45" s="142">
        <f>G45</f>
        <v>0</v>
      </c>
    </row>
    <row r="46" spans="1:12" ht="27">
      <c r="A46" s="116">
        <v>8</v>
      </c>
      <c r="B46" s="161" t="s">
        <v>389</v>
      </c>
      <c r="C46" s="162" t="s">
        <v>121</v>
      </c>
      <c r="D46" s="164"/>
      <c r="E46" s="164">
        <v>3.05</v>
      </c>
      <c r="F46" s="58"/>
      <c r="G46" s="142"/>
      <c r="H46" s="142"/>
      <c r="I46" s="142"/>
      <c r="J46" s="142"/>
      <c r="K46" s="142"/>
      <c r="L46" s="142"/>
    </row>
    <row r="47" spans="1:12" ht="13.5">
      <c r="A47" s="166"/>
      <c r="B47" s="140" t="s">
        <v>141</v>
      </c>
      <c r="C47" s="110" t="s">
        <v>0</v>
      </c>
      <c r="D47" s="58">
        <v>1</v>
      </c>
      <c r="E47" s="58">
        <f>E46*D47</f>
        <v>3.05</v>
      </c>
      <c r="F47" s="58"/>
      <c r="G47" s="58"/>
      <c r="H47" s="58"/>
      <c r="I47" s="58">
        <f>H47*E47</f>
        <v>0</v>
      </c>
      <c r="J47" s="58"/>
      <c r="K47" s="58"/>
      <c r="L47" s="58">
        <f>K47+I47+G47</f>
        <v>0</v>
      </c>
    </row>
    <row r="48" spans="1:12" ht="13.5">
      <c r="A48" s="166"/>
      <c r="B48" s="158" t="s">
        <v>386</v>
      </c>
      <c r="C48" s="143" t="s">
        <v>133</v>
      </c>
      <c r="D48" s="142">
        <v>1.05</v>
      </c>
      <c r="E48" s="142">
        <f>E46*D48</f>
        <v>3.2025</v>
      </c>
      <c r="F48" s="142"/>
      <c r="G48" s="142">
        <f>F48*E48</f>
        <v>0</v>
      </c>
      <c r="H48" s="142"/>
      <c r="I48" s="142"/>
      <c r="J48" s="142"/>
      <c r="K48" s="142"/>
      <c r="L48" s="142">
        <f>G48</f>
        <v>0</v>
      </c>
    </row>
    <row r="49" spans="1:12" ht="27">
      <c r="A49" s="116">
        <v>9</v>
      </c>
      <c r="B49" s="89" t="s">
        <v>277</v>
      </c>
      <c r="C49" s="56" t="s">
        <v>121</v>
      </c>
      <c r="D49" s="57"/>
      <c r="E49" s="57">
        <v>2.8</v>
      </c>
      <c r="F49" s="142"/>
      <c r="G49" s="142"/>
      <c r="H49" s="142"/>
      <c r="I49" s="142"/>
      <c r="J49" s="142"/>
      <c r="K49" s="142"/>
      <c r="L49" s="58"/>
    </row>
    <row r="50" spans="1:12" ht="13.5">
      <c r="A50" s="166"/>
      <c r="B50" s="140" t="s">
        <v>141</v>
      </c>
      <c r="C50" s="110" t="s">
        <v>0</v>
      </c>
      <c r="D50" s="58">
        <v>1</v>
      </c>
      <c r="E50" s="58">
        <f>E49*D50</f>
        <v>2.8</v>
      </c>
      <c r="F50" s="58"/>
      <c r="G50" s="58"/>
      <c r="H50" s="58"/>
      <c r="I50" s="58">
        <f>H50*E50</f>
        <v>0</v>
      </c>
      <c r="J50" s="58"/>
      <c r="K50" s="58"/>
      <c r="L50" s="58">
        <f>K50+I50+G50</f>
        <v>0</v>
      </c>
    </row>
    <row r="51" spans="1:12" ht="27">
      <c r="A51" s="166"/>
      <c r="B51" s="159" t="s">
        <v>280</v>
      </c>
      <c r="C51" s="116" t="s">
        <v>121</v>
      </c>
      <c r="D51" s="160">
        <v>1.15</v>
      </c>
      <c r="E51" s="160">
        <f>E49*D51</f>
        <v>3.2199999999999998</v>
      </c>
      <c r="F51" s="160"/>
      <c r="G51" s="58">
        <f>F51*E51</f>
        <v>0</v>
      </c>
      <c r="H51" s="58"/>
      <c r="I51" s="58"/>
      <c r="J51" s="58"/>
      <c r="K51" s="58"/>
      <c r="L51" s="58">
        <f>K51+I51+G51</f>
        <v>0</v>
      </c>
    </row>
    <row r="52" spans="1:12" ht="13.5">
      <c r="A52" s="165">
        <v>10</v>
      </c>
      <c r="B52" s="161" t="s">
        <v>278</v>
      </c>
      <c r="C52" s="230" t="s">
        <v>121</v>
      </c>
      <c r="D52" s="139"/>
      <c r="E52" s="139">
        <v>56.03</v>
      </c>
      <c r="F52" s="142"/>
      <c r="G52" s="142"/>
      <c r="H52" s="142"/>
      <c r="I52" s="142"/>
      <c r="J52" s="142"/>
      <c r="K52" s="142"/>
      <c r="L52" s="58"/>
    </row>
    <row r="53" spans="1:12" ht="13.5">
      <c r="A53" s="166"/>
      <c r="B53" s="140" t="s">
        <v>141</v>
      </c>
      <c r="C53" s="110" t="s">
        <v>0</v>
      </c>
      <c r="D53" s="58">
        <v>1</v>
      </c>
      <c r="E53" s="58">
        <f>E52*D53</f>
        <v>56.03</v>
      </c>
      <c r="F53" s="58"/>
      <c r="G53" s="58"/>
      <c r="H53" s="58"/>
      <c r="I53" s="58">
        <f>H53*E53</f>
        <v>0</v>
      </c>
      <c r="J53" s="58"/>
      <c r="K53" s="58"/>
      <c r="L53" s="58">
        <f>K53+I53+G53</f>
        <v>0</v>
      </c>
    </row>
    <row r="54" spans="1:12" ht="13.5">
      <c r="A54" s="166"/>
      <c r="B54" s="159" t="s">
        <v>279</v>
      </c>
      <c r="C54" s="107" t="s">
        <v>121</v>
      </c>
      <c r="D54" s="144">
        <v>1.05</v>
      </c>
      <c r="E54" s="144">
        <f>E52*D54</f>
        <v>58.831500000000005</v>
      </c>
      <c r="F54" s="144"/>
      <c r="G54" s="144">
        <f>F54*E54</f>
        <v>0</v>
      </c>
      <c r="H54" s="144"/>
      <c r="I54" s="142"/>
      <c r="J54" s="142"/>
      <c r="K54" s="142"/>
      <c r="L54" s="58">
        <f>K54+I54+G54</f>
        <v>0</v>
      </c>
    </row>
    <row r="55" spans="1:12" ht="27">
      <c r="A55" s="115">
        <v>11</v>
      </c>
      <c r="B55" s="197" t="s">
        <v>231</v>
      </c>
      <c r="C55" s="117" t="s">
        <v>121</v>
      </c>
      <c r="D55" s="104"/>
      <c r="E55" s="57">
        <v>65.31</v>
      </c>
      <c r="F55" s="156"/>
      <c r="G55" s="142"/>
      <c r="H55" s="142"/>
      <c r="I55" s="190"/>
      <c r="J55" s="190"/>
      <c r="K55" s="190"/>
      <c r="L55" s="190"/>
    </row>
    <row r="56" spans="1:12" ht="13.5">
      <c r="A56" s="152"/>
      <c r="B56" s="233" t="s">
        <v>168</v>
      </c>
      <c r="C56" s="88" t="s">
        <v>0</v>
      </c>
      <c r="D56" s="108">
        <v>1</v>
      </c>
      <c r="E56" s="190">
        <f>E55*D56</f>
        <v>65.31</v>
      </c>
      <c r="F56" s="156"/>
      <c r="G56" s="190"/>
      <c r="H56" s="190"/>
      <c r="I56" s="190">
        <f>H56*E56</f>
        <v>0</v>
      </c>
      <c r="J56" s="190"/>
      <c r="K56" s="190"/>
      <c r="L56" s="190">
        <f>I56+G56</f>
        <v>0</v>
      </c>
    </row>
    <row r="57" spans="1:12" ht="13.5">
      <c r="A57" s="152"/>
      <c r="B57" s="198" t="s">
        <v>233</v>
      </c>
      <c r="C57" s="88" t="s">
        <v>121</v>
      </c>
      <c r="D57" s="108">
        <v>1</v>
      </c>
      <c r="E57" s="142">
        <f>E55*D57</f>
        <v>65.31</v>
      </c>
      <c r="F57" s="156"/>
      <c r="G57" s="190">
        <f>F57*E57</f>
        <v>0</v>
      </c>
      <c r="H57" s="142"/>
      <c r="I57" s="190"/>
      <c r="J57" s="190"/>
      <c r="K57" s="190"/>
      <c r="L57" s="190">
        <f>I57+G57</f>
        <v>0</v>
      </c>
    </row>
    <row r="58" spans="1:12" ht="13.5">
      <c r="A58" s="152"/>
      <c r="B58" s="198" t="s">
        <v>232</v>
      </c>
      <c r="C58" s="88" t="s">
        <v>148</v>
      </c>
      <c r="D58" s="108">
        <v>10</v>
      </c>
      <c r="E58" s="142">
        <f>E55*D58</f>
        <v>653.1</v>
      </c>
      <c r="F58" s="156"/>
      <c r="G58" s="190">
        <f>F58*E58</f>
        <v>0</v>
      </c>
      <c r="H58" s="142"/>
      <c r="I58" s="190"/>
      <c r="J58" s="190"/>
      <c r="K58" s="190"/>
      <c r="L58" s="190">
        <f>I58+G58</f>
        <v>0</v>
      </c>
    </row>
    <row r="59" spans="1:12" ht="27">
      <c r="A59" s="116">
        <v>12</v>
      </c>
      <c r="B59" s="161" t="s">
        <v>229</v>
      </c>
      <c r="C59" s="162" t="s">
        <v>121</v>
      </c>
      <c r="D59" s="163"/>
      <c r="E59" s="164">
        <v>19.72</v>
      </c>
      <c r="F59" s="142"/>
      <c r="G59" s="142"/>
      <c r="H59" s="142"/>
      <c r="I59" s="142"/>
      <c r="J59" s="142"/>
      <c r="K59" s="142"/>
      <c r="L59" s="142"/>
    </row>
    <row r="60" spans="1:12" ht="13.5">
      <c r="A60" s="166"/>
      <c r="B60" s="140" t="s">
        <v>141</v>
      </c>
      <c r="C60" s="107" t="s">
        <v>0</v>
      </c>
      <c r="D60" s="144">
        <v>1</v>
      </c>
      <c r="E60" s="144">
        <f>E59*D60</f>
        <v>19.72</v>
      </c>
      <c r="F60" s="142"/>
      <c r="G60" s="142"/>
      <c r="H60" s="142"/>
      <c r="I60" s="142">
        <f>H60*E60</f>
        <v>0</v>
      </c>
      <c r="J60" s="142"/>
      <c r="K60" s="142"/>
      <c r="L60" s="142">
        <f>K60+I60+G60</f>
        <v>0</v>
      </c>
    </row>
    <row r="61" spans="1:12" ht="13.5">
      <c r="A61" s="166"/>
      <c r="B61" s="158" t="s">
        <v>177</v>
      </c>
      <c r="C61" s="110" t="s">
        <v>148</v>
      </c>
      <c r="D61" s="142">
        <v>7.9</v>
      </c>
      <c r="E61" s="142">
        <f>E59*D61</f>
        <v>155.788</v>
      </c>
      <c r="F61" s="142"/>
      <c r="G61" s="142">
        <f>F61*E61</f>
        <v>0</v>
      </c>
      <c r="H61" s="142"/>
      <c r="I61" s="142"/>
      <c r="J61" s="142"/>
      <c r="K61" s="142"/>
      <c r="L61" s="58">
        <f>K61+I61+G61</f>
        <v>0</v>
      </c>
    </row>
    <row r="62" spans="1:12" ht="27">
      <c r="A62" s="166"/>
      <c r="B62" s="159" t="s">
        <v>230</v>
      </c>
      <c r="C62" s="116" t="s">
        <v>121</v>
      </c>
      <c r="D62" s="160">
        <v>1.02</v>
      </c>
      <c r="E62" s="160">
        <f>E59*D62</f>
        <v>20.1144</v>
      </c>
      <c r="F62" s="160"/>
      <c r="G62" s="160">
        <f>F62*E62</f>
        <v>0</v>
      </c>
      <c r="H62" s="160"/>
      <c r="I62" s="160"/>
      <c r="J62" s="160"/>
      <c r="K62" s="160"/>
      <c r="L62" s="160">
        <f>K62+I62+G62</f>
        <v>0</v>
      </c>
    </row>
    <row r="63" spans="1:12" ht="13.5">
      <c r="A63" s="119"/>
      <c r="B63" s="159" t="s">
        <v>123</v>
      </c>
      <c r="C63" s="107" t="s">
        <v>0</v>
      </c>
      <c r="D63" s="144">
        <v>0.2</v>
      </c>
      <c r="E63" s="144">
        <f>E59*D63</f>
        <v>3.944</v>
      </c>
      <c r="F63" s="144"/>
      <c r="G63" s="144">
        <f>F63*E63</f>
        <v>0</v>
      </c>
      <c r="H63" s="144"/>
      <c r="I63" s="144"/>
      <c r="J63" s="144"/>
      <c r="K63" s="144"/>
      <c r="L63" s="160">
        <f>K63+I63+G63</f>
        <v>0</v>
      </c>
    </row>
    <row r="64" spans="1:12" ht="27">
      <c r="A64" s="116">
        <v>13</v>
      </c>
      <c r="B64" s="161" t="s">
        <v>176</v>
      </c>
      <c r="C64" s="162" t="s">
        <v>121</v>
      </c>
      <c r="D64" s="164"/>
      <c r="E64" s="164">
        <v>58.83</v>
      </c>
      <c r="F64" s="160"/>
      <c r="G64" s="160"/>
      <c r="H64" s="160"/>
      <c r="I64" s="160"/>
      <c r="J64" s="160"/>
      <c r="K64" s="160"/>
      <c r="L64" s="160"/>
    </row>
    <row r="65" spans="1:12" ht="13.5">
      <c r="A65" s="166"/>
      <c r="B65" s="140" t="s">
        <v>141</v>
      </c>
      <c r="C65" s="107" t="s">
        <v>0</v>
      </c>
      <c r="D65" s="144">
        <v>1</v>
      </c>
      <c r="E65" s="144">
        <f>E64*D65</f>
        <v>58.83</v>
      </c>
      <c r="F65" s="142"/>
      <c r="G65" s="142"/>
      <c r="H65" s="142"/>
      <c r="I65" s="142">
        <f>H65*E65</f>
        <v>0</v>
      </c>
      <c r="J65" s="142"/>
      <c r="K65" s="142"/>
      <c r="L65" s="142">
        <f>K65+I65+G65</f>
        <v>0</v>
      </c>
    </row>
    <row r="66" spans="1:12" ht="13.5">
      <c r="A66" s="166"/>
      <c r="B66" s="158" t="s">
        <v>177</v>
      </c>
      <c r="C66" s="110" t="s">
        <v>148</v>
      </c>
      <c r="D66" s="142">
        <v>7.9</v>
      </c>
      <c r="E66" s="142">
        <f>E64*D66</f>
        <v>464.757</v>
      </c>
      <c r="F66" s="142"/>
      <c r="G66" s="142">
        <f>F66*E66</f>
        <v>0</v>
      </c>
      <c r="H66" s="142"/>
      <c r="I66" s="142"/>
      <c r="J66" s="142"/>
      <c r="K66" s="142"/>
      <c r="L66" s="58">
        <f>K66+I66+G66</f>
        <v>0</v>
      </c>
    </row>
    <row r="67" spans="1:12" ht="27">
      <c r="A67" s="166"/>
      <c r="B67" s="159" t="s">
        <v>230</v>
      </c>
      <c r="C67" s="116" t="s">
        <v>121</v>
      </c>
      <c r="D67" s="160">
        <v>1.02</v>
      </c>
      <c r="E67" s="160">
        <f>E64*D67</f>
        <v>60.0066</v>
      </c>
      <c r="F67" s="160"/>
      <c r="G67" s="160">
        <f>F67*E67</f>
        <v>0</v>
      </c>
      <c r="H67" s="160"/>
      <c r="I67" s="160"/>
      <c r="J67" s="160"/>
      <c r="K67" s="160"/>
      <c r="L67" s="160">
        <f>K67+I67+G67</f>
        <v>0</v>
      </c>
    </row>
    <row r="68" spans="1:12" ht="13.5">
      <c r="A68" s="166"/>
      <c r="B68" s="159" t="s">
        <v>123</v>
      </c>
      <c r="C68" s="107" t="s">
        <v>0</v>
      </c>
      <c r="D68" s="144">
        <v>0.16</v>
      </c>
      <c r="E68" s="144">
        <f>E64*D68</f>
        <v>9.4128</v>
      </c>
      <c r="F68" s="144"/>
      <c r="G68" s="144">
        <f>F68*E68</f>
        <v>0</v>
      </c>
      <c r="H68" s="144"/>
      <c r="I68" s="144"/>
      <c r="J68" s="144"/>
      <c r="K68" s="144"/>
      <c r="L68" s="160">
        <f>K68+I68+G68</f>
        <v>0</v>
      </c>
    </row>
    <row r="69" spans="1:12" ht="27">
      <c r="A69" s="165">
        <v>14</v>
      </c>
      <c r="B69" s="161" t="s">
        <v>414</v>
      </c>
      <c r="C69" s="162" t="s">
        <v>136</v>
      </c>
      <c r="D69" s="164"/>
      <c r="E69" s="164">
        <v>1</v>
      </c>
      <c r="F69" s="144"/>
      <c r="G69" s="144"/>
      <c r="H69" s="144"/>
      <c r="I69" s="144"/>
      <c r="J69" s="144"/>
      <c r="K69" s="144"/>
      <c r="L69" s="160"/>
    </row>
    <row r="70" spans="1:12" ht="13.5">
      <c r="A70" s="166"/>
      <c r="B70" s="140" t="s">
        <v>141</v>
      </c>
      <c r="C70" s="107" t="s">
        <v>0</v>
      </c>
      <c r="D70" s="144">
        <v>1</v>
      </c>
      <c r="E70" s="144">
        <f>E69*D70</f>
        <v>1</v>
      </c>
      <c r="F70" s="142"/>
      <c r="G70" s="142"/>
      <c r="H70" s="142"/>
      <c r="I70" s="142">
        <f>H70*E70</f>
        <v>0</v>
      </c>
      <c r="J70" s="142"/>
      <c r="K70" s="142"/>
      <c r="L70" s="142">
        <f>K70+I70+G70</f>
        <v>0</v>
      </c>
    </row>
    <row r="71" spans="1:12" ht="13.5">
      <c r="A71" s="166"/>
      <c r="B71" s="158" t="s">
        <v>415</v>
      </c>
      <c r="C71" s="110" t="s">
        <v>136</v>
      </c>
      <c r="D71" s="142">
        <v>1</v>
      </c>
      <c r="E71" s="142">
        <f>E69*D71</f>
        <v>1</v>
      </c>
      <c r="F71" s="142"/>
      <c r="G71" s="142">
        <f>F71*E71</f>
        <v>0</v>
      </c>
      <c r="H71" s="142"/>
      <c r="I71" s="142"/>
      <c r="J71" s="142"/>
      <c r="K71" s="142"/>
      <c r="L71" s="58">
        <f>K71+I71+G71</f>
        <v>0</v>
      </c>
    </row>
    <row r="72" spans="1:12" ht="27">
      <c r="A72" s="116">
        <v>15</v>
      </c>
      <c r="B72" s="161" t="s">
        <v>343</v>
      </c>
      <c r="C72" s="162" t="s">
        <v>124</v>
      </c>
      <c r="D72" s="164"/>
      <c r="E72" s="164">
        <v>25.77</v>
      </c>
      <c r="F72" s="144"/>
      <c r="G72" s="144"/>
      <c r="H72" s="144"/>
      <c r="I72" s="144"/>
      <c r="J72" s="144"/>
      <c r="K72" s="144"/>
      <c r="L72" s="144"/>
    </row>
    <row r="73" spans="1:12" ht="13.5">
      <c r="A73" s="166"/>
      <c r="B73" s="140" t="s">
        <v>141</v>
      </c>
      <c r="C73" s="107" t="s">
        <v>0</v>
      </c>
      <c r="D73" s="144">
        <v>1</v>
      </c>
      <c r="E73" s="144">
        <f>E72*D73</f>
        <v>25.77</v>
      </c>
      <c r="F73" s="142"/>
      <c r="G73" s="142"/>
      <c r="H73" s="142"/>
      <c r="I73" s="142">
        <f>H73*E73</f>
        <v>0</v>
      </c>
      <c r="J73" s="142"/>
      <c r="K73" s="142"/>
      <c r="L73" s="142">
        <f>K73+I73+G73</f>
        <v>0</v>
      </c>
    </row>
    <row r="74" spans="1:12" ht="13.5">
      <c r="A74" s="166"/>
      <c r="B74" s="159" t="s">
        <v>152</v>
      </c>
      <c r="C74" s="107" t="s">
        <v>148</v>
      </c>
      <c r="D74" s="144">
        <v>0.7</v>
      </c>
      <c r="E74" s="144">
        <f>E72*D74</f>
        <v>18.038999999999998</v>
      </c>
      <c r="F74" s="142"/>
      <c r="G74" s="142">
        <f>F74*E74</f>
        <v>0</v>
      </c>
      <c r="H74" s="142"/>
      <c r="I74" s="142"/>
      <c r="J74" s="142"/>
      <c r="K74" s="142"/>
      <c r="L74" s="142">
        <f>K74+I74+G74</f>
        <v>0</v>
      </c>
    </row>
    <row r="75" spans="1:12" ht="27">
      <c r="A75" s="166"/>
      <c r="B75" s="159" t="s">
        <v>230</v>
      </c>
      <c r="C75" s="116" t="s">
        <v>121</v>
      </c>
      <c r="D75" s="160">
        <v>0.06</v>
      </c>
      <c r="E75" s="160">
        <f>E72*D75</f>
        <v>1.5462</v>
      </c>
      <c r="F75" s="160"/>
      <c r="G75" s="160">
        <f>F75*E75</f>
        <v>0</v>
      </c>
      <c r="H75" s="160"/>
      <c r="I75" s="160"/>
      <c r="J75" s="160"/>
      <c r="K75" s="160"/>
      <c r="L75" s="160">
        <f>K75+I75+G75</f>
        <v>0</v>
      </c>
    </row>
    <row r="76" spans="1:12" ht="40.5">
      <c r="A76" s="116">
        <v>16</v>
      </c>
      <c r="B76" s="161" t="s">
        <v>281</v>
      </c>
      <c r="C76" s="162" t="s">
        <v>121</v>
      </c>
      <c r="D76" s="164"/>
      <c r="E76" s="164">
        <v>87.68</v>
      </c>
      <c r="F76" s="144"/>
      <c r="G76" s="144"/>
      <c r="H76" s="144"/>
      <c r="I76" s="144"/>
      <c r="J76" s="144"/>
      <c r="K76" s="144"/>
      <c r="L76" s="160"/>
    </row>
    <row r="77" spans="1:12" ht="13.5">
      <c r="A77" s="166"/>
      <c r="B77" s="140" t="s">
        <v>141</v>
      </c>
      <c r="C77" s="107" t="s">
        <v>0</v>
      </c>
      <c r="D77" s="144">
        <v>1</v>
      </c>
      <c r="E77" s="144">
        <f>E76*D77</f>
        <v>87.68</v>
      </c>
      <c r="F77" s="142"/>
      <c r="G77" s="142"/>
      <c r="H77" s="142"/>
      <c r="I77" s="142">
        <f>H77*E77</f>
        <v>0</v>
      </c>
      <c r="J77" s="142"/>
      <c r="K77" s="142"/>
      <c r="L77" s="142">
        <f>K77+I77+G77</f>
        <v>0</v>
      </c>
    </row>
    <row r="78" spans="1:12" ht="13.5">
      <c r="A78" s="119"/>
      <c r="B78" s="159" t="s">
        <v>149</v>
      </c>
      <c r="C78" s="107" t="s">
        <v>167</v>
      </c>
      <c r="D78" s="144">
        <v>0.15</v>
      </c>
      <c r="E78" s="144">
        <f>E76*D78</f>
        <v>13.152000000000001</v>
      </c>
      <c r="F78" s="144"/>
      <c r="G78" s="144">
        <f>F78*E78</f>
        <v>0</v>
      </c>
      <c r="H78" s="144"/>
      <c r="I78" s="144"/>
      <c r="J78" s="144"/>
      <c r="K78" s="144"/>
      <c r="L78" s="160">
        <f>G78</f>
        <v>0</v>
      </c>
    </row>
    <row r="79" spans="1:12" ht="13.5">
      <c r="A79" s="119"/>
      <c r="B79" s="159" t="s">
        <v>150</v>
      </c>
      <c r="C79" s="116" t="s">
        <v>148</v>
      </c>
      <c r="D79" s="144">
        <v>2.4</v>
      </c>
      <c r="E79" s="144">
        <f>E76*D79</f>
        <v>210.43200000000002</v>
      </c>
      <c r="F79" s="144"/>
      <c r="G79" s="144">
        <f>F79*E79</f>
        <v>0</v>
      </c>
      <c r="H79" s="144"/>
      <c r="I79" s="144"/>
      <c r="J79" s="144"/>
      <c r="K79" s="144"/>
      <c r="L79" s="160">
        <f>G79</f>
        <v>0</v>
      </c>
    </row>
    <row r="80" spans="1:12" ht="13.5">
      <c r="A80" s="119"/>
      <c r="B80" s="159" t="s">
        <v>151</v>
      </c>
      <c r="C80" s="107" t="s">
        <v>167</v>
      </c>
      <c r="D80" s="144">
        <v>0.4</v>
      </c>
      <c r="E80" s="144">
        <f>E76*D80</f>
        <v>35.072</v>
      </c>
      <c r="F80" s="144"/>
      <c r="G80" s="144">
        <f>F80*E80</f>
        <v>0</v>
      </c>
      <c r="H80" s="144"/>
      <c r="I80" s="144"/>
      <c r="J80" s="144"/>
      <c r="K80" s="144"/>
      <c r="L80" s="160">
        <f>G80</f>
        <v>0</v>
      </c>
    </row>
    <row r="81" spans="1:12" ht="13.5">
      <c r="A81" s="119"/>
      <c r="B81" s="159" t="s">
        <v>123</v>
      </c>
      <c r="C81" s="107" t="s">
        <v>0</v>
      </c>
      <c r="D81" s="144">
        <v>0.1</v>
      </c>
      <c r="E81" s="144">
        <f>E76*D81</f>
        <v>8.768</v>
      </c>
      <c r="F81" s="144"/>
      <c r="G81" s="144">
        <f>F81*E81</f>
        <v>0</v>
      </c>
      <c r="H81" s="144"/>
      <c r="I81" s="144"/>
      <c r="J81" s="144"/>
      <c r="K81" s="144"/>
      <c r="L81" s="160">
        <f>G81</f>
        <v>0</v>
      </c>
    </row>
    <row r="82" spans="1:12" ht="40.5">
      <c r="A82" s="116">
        <v>17</v>
      </c>
      <c r="B82" s="161" t="s">
        <v>381</v>
      </c>
      <c r="C82" s="162" t="s">
        <v>121</v>
      </c>
      <c r="D82" s="164"/>
      <c r="E82" s="164">
        <v>9.47</v>
      </c>
      <c r="F82" s="144"/>
      <c r="G82" s="144"/>
      <c r="H82" s="144"/>
      <c r="I82" s="144"/>
      <c r="J82" s="144"/>
      <c r="K82" s="144"/>
      <c r="L82" s="144"/>
    </row>
    <row r="83" spans="1:12" ht="27">
      <c r="A83" s="166"/>
      <c r="B83" s="159" t="s">
        <v>282</v>
      </c>
      <c r="C83" s="116" t="s">
        <v>121</v>
      </c>
      <c r="D83" s="160">
        <v>1</v>
      </c>
      <c r="E83" s="160">
        <f>E82*D83</f>
        <v>9.47</v>
      </c>
      <c r="F83" s="160"/>
      <c r="G83" s="160">
        <f>F83*E83</f>
        <v>0</v>
      </c>
      <c r="H83" s="160"/>
      <c r="I83" s="160"/>
      <c r="J83" s="160"/>
      <c r="K83" s="160"/>
      <c r="L83" s="160">
        <f>G83</f>
        <v>0</v>
      </c>
    </row>
    <row r="84" spans="1:12" ht="40.5">
      <c r="A84" s="116">
        <v>18</v>
      </c>
      <c r="B84" s="161" t="s">
        <v>392</v>
      </c>
      <c r="C84" s="162" t="s">
        <v>121</v>
      </c>
      <c r="D84" s="164"/>
      <c r="E84" s="164">
        <v>11.07</v>
      </c>
      <c r="F84" s="144"/>
      <c r="G84" s="144"/>
      <c r="H84" s="144"/>
      <c r="I84" s="144"/>
      <c r="J84" s="144"/>
      <c r="K84" s="144"/>
      <c r="L84" s="144"/>
    </row>
    <row r="85" spans="1:12" ht="27">
      <c r="A85" s="166"/>
      <c r="B85" s="159" t="s">
        <v>393</v>
      </c>
      <c r="C85" s="116" t="s">
        <v>121</v>
      </c>
      <c r="D85" s="160">
        <v>1</v>
      </c>
      <c r="E85" s="160">
        <f>E84*D85</f>
        <v>11.07</v>
      </c>
      <c r="F85" s="160"/>
      <c r="G85" s="160">
        <f>F85*E85</f>
        <v>0</v>
      </c>
      <c r="H85" s="160"/>
      <c r="I85" s="160"/>
      <c r="J85" s="160"/>
      <c r="K85" s="160"/>
      <c r="L85" s="160">
        <f>G85</f>
        <v>0</v>
      </c>
    </row>
    <row r="86" spans="1:12" ht="27">
      <c r="A86" s="116">
        <v>19</v>
      </c>
      <c r="B86" s="161" t="s">
        <v>382</v>
      </c>
      <c r="C86" s="162" t="s">
        <v>121</v>
      </c>
      <c r="D86" s="164"/>
      <c r="E86" s="164">
        <v>3.08</v>
      </c>
      <c r="F86" s="144"/>
      <c r="G86" s="144"/>
      <c r="H86" s="144"/>
      <c r="I86" s="144"/>
      <c r="J86" s="144"/>
      <c r="K86" s="144"/>
      <c r="L86" s="144"/>
    </row>
    <row r="87" spans="1:12" ht="13.5">
      <c r="A87" s="166"/>
      <c r="B87" s="159" t="s">
        <v>383</v>
      </c>
      <c r="C87" s="116" t="s">
        <v>121</v>
      </c>
      <c r="D87" s="160">
        <v>1</v>
      </c>
      <c r="E87" s="160">
        <f>E86*D87</f>
        <v>3.08</v>
      </c>
      <c r="F87" s="160"/>
      <c r="G87" s="160">
        <f>F87*E87</f>
        <v>0</v>
      </c>
      <c r="H87" s="160"/>
      <c r="I87" s="160"/>
      <c r="J87" s="160"/>
      <c r="K87" s="160"/>
      <c r="L87" s="160">
        <f>G87</f>
        <v>0</v>
      </c>
    </row>
    <row r="88" spans="1:12" ht="27">
      <c r="A88" s="116">
        <v>20</v>
      </c>
      <c r="B88" s="161" t="s">
        <v>390</v>
      </c>
      <c r="C88" s="162" t="s">
        <v>136</v>
      </c>
      <c r="D88" s="164"/>
      <c r="E88" s="164">
        <v>1</v>
      </c>
      <c r="F88" s="160"/>
      <c r="G88" s="160"/>
      <c r="H88" s="160"/>
      <c r="I88" s="160"/>
      <c r="J88" s="160"/>
      <c r="K88" s="160"/>
      <c r="L88" s="160"/>
    </row>
    <row r="89" spans="1:12" ht="13.5">
      <c r="A89" s="166"/>
      <c r="B89" s="159" t="s">
        <v>391</v>
      </c>
      <c r="C89" s="116" t="s">
        <v>136</v>
      </c>
      <c r="D89" s="160">
        <v>1</v>
      </c>
      <c r="E89" s="160">
        <f>E88*D89</f>
        <v>1</v>
      </c>
      <c r="F89" s="160"/>
      <c r="G89" s="160">
        <f>F89*E89</f>
        <v>0</v>
      </c>
      <c r="H89" s="160"/>
      <c r="I89" s="160"/>
      <c r="J89" s="160"/>
      <c r="K89" s="160"/>
      <c r="L89" s="160">
        <f>G89</f>
        <v>0</v>
      </c>
    </row>
    <row r="90" spans="1:12" ht="13.5">
      <c r="A90" s="116">
        <v>21</v>
      </c>
      <c r="B90" s="161" t="s">
        <v>178</v>
      </c>
      <c r="C90" s="162" t="s">
        <v>136</v>
      </c>
      <c r="D90" s="164"/>
      <c r="E90" s="164">
        <v>3</v>
      </c>
      <c r="F90" s="144"/>
      <c r="G90" s="144"/>
      <c r="H90" s="144"/>
      <c r="I90" s="144"/>
      <c r="J90" s="144"/>
      <c r="K90" s="144"/>
      <c r="L90" s="144"/>
    </row>
    <row r="91" spans="1:12" ht="13.5">
      <c r="A91" s="166"/>
      <c r="B91" s="140" t="s">
        <v>141</v>
      </c>
      <c r="C91" s="107" t="s">
        <v>0</v>
      </c>
      <c r="D91" s="144">
        <v>1</v>
      </c>
      <c r="E91" s="144">
        <f>E90*D91</f>
        <v>3</v>
      </c>
      <c r="F91" s="142"/>
      <c r="G91" s="142"/>
      <c r="H91" s="142"/>
      <c r="I91" s="142">
        <f>H91*E91</f>
        <v>0</v>
      </c>
      <c r="J91" s="142"/>
      <c r="K91" s="142"/>
      <c r="L91" s="142">
        <f>K91+I91+G91</f>
        <v>0</v>
      </c>
    </row>
    <row r="92" spans="1:12" ht="15" customHeight="1">
      <c r="A92" s="166"/>
      <c r="B92" s="159" t="s">
        <v>234</v>
      </c>
      <c r="C92" s="107" t="s">
        <v>0</v>
      </c>
      <c r="D92" s="144">
        <v>1</v>
      </c>
      <c r="E92" s="144">
        <f>E90*D92</f>
        <v>3</v>
      </c>
      <c r="F92" s="144"/>
      <c r="G92" s="144">
        <f>F92*E92</f>
        <v>0</v>
      </c>
      <c r="H92" s="144"/>
      <c r="I92" s="144"/>
      <c r="J92" s="144"/>
      <c r="K92" s="144"/>
      <c r="L92" s="144">
        <f>G92</f>
        <v>0</v>
      </c>
    </row>
    <row r="93" spans="1:12" ht="30" customHeight="1">
      <c r="A93" s="116">
        <v>22</v>
      </c>
      <c r="B93" s="161" t="s">
        <v>367</v>
      </c>
      <c r="C93" s="162" t="s">
        <v>121</v>
      </c>
      <c r="D93" s="164"/>
      <c r="E93" s="164">
        <v>30</v>
      </c>
      <c r="F93" s="144"/>
      <c r="G93" s="144"/>
      <c r="H93" s="144"/>
      <c r="I93" s="144"/>
      <c r="J93" s="144"/>
      <c r="K93" s="144"/>
      <c r="L93" s="144"/>
    </row>
    <row r="94" spans="1:12" ht="15" customHeight="1">
      <c r="A94" s="166"/>
      <c r="B94" s="151" t="s">
        <v>141</v>
      </c>
      <c r="C94" s="110" t="s">
        <v>0</v>
      </c>
      <c r="D94" s="58">
        <v>1</v>
      </c>
      <c r="E94" s="58">
        <f>E93*D94</f>
        <v>30</v>
      </c>
      <c r="F94" s="58"/>
      <c r="G94" s="58"/>
      <c r="H94" s="58"/>
      <c r="I94" s="58">
        <f>H94*E94</f>
        <v>0</v>
      </c>
      <c r="J94" s="58"/>
      <c r="K94" s="58"/>
      <c r="L94" s="58">
        <f>I94+G94</f>
        <v>0</v>
      </c>
    </row>
    <row r="95" spans="1:12" ht="15" customHeight="1">
      <c r="A95" s="166"/>
      <c r="B95" s="150" t="s">
        <v>344</v>
      </c>
      <c r="C95" s="110" t="s">
        <v>133</v>
      </c>
      <c r="D95" s="58">
        <v>0.15</v>
      </c>
      <c r="E95" s="58">
        <f>E93*D95</f>
        <v>4.5</v>
      </c>
      <c r="F95" s="58"/>
      <c r="G95" s="58">
        <f>F95*E95</f>
        <v>0</v>
      </c>
      <c r="H95" s="58"/>
      <c r="I95" s="58"/>
      <c r="J95" s="58"/>
      <c r="K95" s="58"/>
      <c r="L95" s="58">
        <f>K95+I95+G95</f>
        <v>0</v>
      </c>
    </row>
    <row r="96" spans="1:12" ht="15" customHeight="1">
      <c r="A96" s="166"/>
      <c r="B96" s="151" t="s">
        <v>165</v>
      </c>
      <c r="C96" s="143" t="s">
        <v>128</v>
      </c>
      <c r="D96" s="143"/>
      <c r="E96" s="142">
        <v>0.04</v>
      </c>
      <c r="F96" s="142"/>
      <c r="G96" s="142">
        <f>F96*E96</f>
        <v>0</v>
      </c>
      <c r="H96" s="142"/>
      <c r="I96" s="142"/>
      <c r="J96" s="142"/>
      <c r="K96" s="142"/>
      <c r="L96" s="58">
        <f>K96+I96+G96</f>
        <v>0</v>
      </c>
    </row>
    <row r="97" spans="1:12" ht="15" customHeight="1">
      <c r="A97" s="166"/>
      <c r="B97" s="154" t="s">
        <v>123</v>
      </c>
      <c r="C97" s="116" t="s">
        <v>0</v>
      </c>
      <c r="D97" s="160">
        <v>1.31</v>
      </c>
      <c r="E97" s="160">
        <f>E93*D97</f>
        <v>39.300000000000004</v>
      </c>
      <c r="F97" s="58"/>
      <c r="G97" s="58">
        <f>F97*E97</f>
        <v>0</v>
      </c>
      <c r="H97" s="58"/>
      <c r="I97" s="58"/>
      <c r="J97" s="58"/>
      <c r="K97" s="58"/>
      <c r="L97" s="58">
        <f>K97+I97+G97</f>
        <v>0</v>
      </c>
    </row>
    <row r="98" spans="1:12" ht="27.75" customHeight="1">
      <c r="A98" s="116">
        <v>23</v>
      </c>
      <c r="B98" s="380" t="s">
        <v>368</v>
      </c>
      <c r="C98" s="162" t="s">
        <v>121</v>
      </c>
      <c r="D98" s="164"/>
      <c r="E98" s="164">
        <v>30</v>
      </c>
      <c r="F98" s="160"/>
      <c r="G98" s="160"/>
      <c r="H98" s="160"/>
      <c r="I98" s="160"/>
      <c r="J98" s="160"/>
      <c r="K98" s="160"/>
      <c r="L98" s="160"/>
    </row>
    <row r="99" spans="1:12" ht="15" customHeight="1">
      <c r="A99" s="166"/>
      <c r="B99" s="140" t="s">
        <v>141</v>
      </c>
      <c r="C99" s="107" t="s">
        <v>0</v>
      </c>
      <c r="D99" s="144">
        <v>1</v>
      </c>
      <c r="E99" s="144">
        <f>E98*D99</f>
        <v>30</v>
      </c>
      <c r="F99" s="142"/>
      <c r="G99" s="142"/>
      <c r="H99" s="142"/>
      <c r="I99" s="142">
        <f>H99*E99</f>
        <v>0</v>
      </c>
      <c r="J99" s="142"/>
      <c r="K99" s="142"/>
      <c r="L99" s="142">
        <f>K99+I99+G99</f>
        <v>0</v>
      </c>
    </row>
    <row r="100" spans="1:12" ht="15" customHeight="1">
      <c r="A100" s="166"/>
      <c r="B100" s="158" t="s">
        <v>177</v>
      </c>
      <c r="C100" s="110" t="s">
        <v>148</v>
      </c>
      <c r="D100" s="142">
        <v>7.9</v>
      </c>
      <c r="E100" s="142">
        <f>E98*D100</f>
        <v>237</v>
      </c>
      <c r="F100" s="142"/>
      <c r="G100" s="142">
        <f>F100*E100</f>
        <v>0</v>
      </c>
      <c r="H100" s="142"/>
      <c r="I100" s="142"/>
      <c r="J100" s="142"/>
      <c r="K100" s="142"/>
      <c r="L100" s="58">
        <f>K100+I100+G100</f>
        <v>0</v>
      </c>
    </row>
    <row r="101" spans="1:12" ht="15" customHeight="1">
      <c r="A101" s="166"/>
      <c r="B101" s="159" t="s">
        <v>230</v>
      </c>
      <c r="C101" s="116" t="s">
        <v>121</v>
      </c>
      <c r="D101" s="160">
        <v>1.02</v>
      </c>
      <c r="E101" s="160">
        <f>E98*D101</f>
        <v>30.6</v>
      </c>
      <c r="F101" s="160"/>
      <c r="G101" s="160">
        <f>F101*E101</f>
        <v>0</v>
      </c>
      <c r="H101" s="160"/>
      <c r="I101" s="160"/>
      <c r="J101" s="160"/>
      <c r="K101" s="160"/>
      <c r="L101" s="160">
        <f>K101+I101+G101</f>
        <v>0</v>
      </c>
    </row>
    <row r="102" spans="1:12" ht="15" customHeight="1">
      <c r="A102" s="166"/>
      <c r="B102" s="159" t="s">
        <v>123</v>
      </c>
      <c r="C102" s="107" t="s">
        <v>0</v>
      </c>
      <c r="D102" s="144">
        <v>0.16</v>
      </c>
      <c r="E102" s="144">
        <f>E98*D102</f>
        <v>4.8</v>
      </c>
      <c r="F102" s="144"/>
      <c r="G102" s="144">
        <f>F102*E102</f>
        <v>0</v>
      </c>
      <c r="H102" s="144"/>
      <c r="I102" s="144"/>
      <c r="J102" s="144"/>
      <c r="K102" s="144"/>
      <c r="L102" s="160">
        <f>K102+I102+G102</f>
        <v>0</v>
      </c>
    </row>
    <row r="103" spans="1:12" ht="13.5">
      <c r="A103" s="167"/>
      <c r="B103" s="90" t="s">
        <v>5</v>
      </c>
      <c r="C103" s="85"/>
      <c r="D103" s="86"/>
      <c r="E103" s="87"/>
      <c r="F103" s="87"/>
      <c r="G103" s="91">
        <f>SUM(G14:G102)</f>
        <v>0</v>
      </c>
      <c r="H103" s="87"/>
      <c r="I103" s="87"/>
      <c r="J103" s="87"/>
      <c r="K103" s="87"/>
      <c r="L103" s="91">
        <f>SUM(L14:L102)</f>
        <v>0</v>
      </c>
    </row>
    <row r="104" spans="1:12" ht="13.5">
      <c r="A104" s="92"/>
      <c r="B104" s="189" t="s">
        <v>129</v>
      </c>
      <c r="C104" s="94">
        <v>0.05</v>
      </c>
      <c r="D104" s="59"/>
      <c r="E104" s="60"/>
      <c r="F104" s="61"/>
      <c r="G104" s="61"/>
      <c r="H104" s="61"/>
      <c r="I104" s="61"/>
      <c r="J104" s="61"/>
      <c r="K104" s="61"/>
      <c r="L104" s="58">
        <f>G103*C104</f>
        <v>0</v>
      </c>
    </row>
    <row r="105" spans="1:12" ht="13.5">
      <c r="A105" s="92"/>
      <c r="B105" s="95" t="s">
        <v>5</v>
      </c>
      <c r="C105" s="94"/>
      <c r="D105" s="59"/>
      <c r="E105" s="60"/>
      <c r="F105" s="61"/>
      <c r="G105" s="61"/>
      <c r="H105" s="61"/>
      <c r="I105" s="61"/>
      <c r="J105" s="61"/>
      <c r="K105" s="61"/>
      <c r="L105" s="58">
        <f>L104+L103</f>
        <v>0</v>
      </c>
    </row>
    <row r="106" spans="1:12" ht="13.5">
      <c r="A106" s="63"/>
      <c r="B106" s="96" t="s">
        <v>130</v>
      </c>
      <c r="C106" s="62">
        <v>0.1</v>
      </c>
      <c r="D106" s="59"/>
      <c r="E106" s="60"/>
      <c r="F106" s="61"/>
      <c r="G106" s="61"/>
      <c r="H106" s="61"/>
      <c r="I106" s="61"/>
      <c r="J106" s="61"/>
      <c r="K106" s="61"/>
      <c r="L106" s="58">
        <f>L105*C106</f>
        <v>0</v>
      </c>
    </row>
    <row r="107" spans="1:12" ht="13.5">
      <c r="A107" s="63"/>
      <c r="B107" s="97" t="s">
        <v>122</v>
      </c>
      <c r="C107" s="62"/>
      <c r="D107" s="59"/>
      <c r="E107" s="60"/>
      <c r="F107" s="61"/>
      <c r="G107" s="61"/>
      <c r="H107" s="61"/>
      <c r="I107" s="61"/>
      <c r="J107" s="61"/>
      <c r="K107" s="61"/>
      <c r="L107" s="58">
        <f>L106+L105</f>
        <v>0</v>
      </c>
    </row>
    <row r="108" spans="1:12" ht="13.5">
      <c r="A108" s="98"/>
      <c r="B108" s="93" t="s">
        <v>131</v>
      </c>
      <c r="C108" s="94">
        <v>0.08</v>
      </c>
      <c r="D108" s="99"/>
      <c r="E108" s="100"/>
      <c r="F108" s="93"/>
      <c r="G108" s="91"/>
      <c r="H108" s="91"/>
      <c r="I108" s="91"/>
      <c r="J108" s="101"/>
      <c r="K108" s="101"/>
      <c r="L108" s="87">
        <f>L107*C108</f>
        <v>0</v>
      </c>
    </row>
    <row r="109" spans="2:12" ht="13.5">
      <c r="B109" s="95" t="s">
        <v>5</v>
      </c>
      <c r="C109" s="94"/>
      <c r="D109" s="99"/>
      <c r="E109" s="100"/>
      <c r="F109" s="93"/>
      <c r="G109" s="91"/>
      <c r="H109" s="91"/>
      <c r="I109" s="91"/>
      <c r="J109" s="101"/>
      <c r="K109" s="101"/>
      <c r="L109" s="87">
        <f>L108+L107</f>
        <v>0</v>
      </c>
    </row>
    <row r="110" spans="2:12" ht="13.5">
      <c r="B110" s="93" t="s">
        <v>120</v>
      </c>
      <c r="C110" s="94">
        <v>0.05</v>
      </c>
      <c r="D110" s="99"/>
      <c r="E110" s="100"/>
      <c r="F110" s="93"/>
      <c r="G110" s="91"/>
      <c r="H110" s="91"/>
      <c r="I110" s="91"/>
      <c r="J110" s="101"/>
      <c r="K110" s="101"/>
      <c r="L110" s="87">
        <f>L109*C110</f>
        <v>0</v>
      </c>
    </row>
    <row r="111" spans="2:12" ht="13.5">
      <c r="B111" s="95" t="s">
        <v>5</v>
      </c>
      <c r="C111" s="94"/>
      <c r="D111" s="99"/>
      <c r="E111" s="100"/>
      <c r="F111" s="93"/>
      <c r="G111" s="91"/>
      <c r="H111" s="91"/>
      <c r="I111" s="91"/>
      <c r="J111" s="101"/>
      <c r="K111" s="101"/>
      <c r="L111" s="87">
        <f>L110+L109</f>
        <v>0</v>
      </c>
    </row>
    <row r="112" spans="2:12" ht="13.5">
      <c r="B112" s="93" t="s">
        <v>132</v>
      </c>
      <c r="C112" s="94">
        <v>0.18</v>
      </c>
      <c r="D112" s="99"/>
      <c r="E112" s="100"/>
      <c r="F112" s="93"/>
      <c r="G112" s="91"/>
      <c r="H112" s="91"/>
      <c r="I112" s="91"/>
      <c r="J112" s="101"/>
      <c r="K112" s="101"/>
      <c r="L112" s="87">
        <f>L111*C112</f>
        <v>0</v>
      </c>
    </row>
    <row r="113" spans="2:12" ht="13.5">
      <c r="B113" s="95" t="s">
        <v>140</v>
      </c>
      <c r="C113" s="102"/>
      <c r="D113" s="102"/>
      <c r="E113" s="102"/>
      <c r="F113" s="102"/>
      <c r="G113" s="103"/>
      <c r="H113" s="103"/>
      <c r="I113" s="103"/>
      <c r="J113" s="103"/>
      <c r="K113" s="103"/>
      <c r="L113" s="104">
        <f>L112+L111</f>
        <v>0</v>
      </c>
    </row>
    <row r="114" ht="13.5">
      <c r="L114" s="106"/>
    </row>
    <row r="116" ht="13.5">
      <c r="L116" s="105"/>
    </row>
  </sheetData>
  <sheetProtection/>
  <mergeCells count="7">
    <mergeCell ref="B13:E13"/>
    <mergeCell ref="L10:L11"/>
    <mergeCell ref="A10:A11"/>
    <mergeCell ref="D10:E10"/>
    <mergeCell ref="F10:G10"/>
    <mergeCell ref="H10:I10"/>
    <mergeCell ref="J10:K10"/>
  </mergeCells>
  <conditionalFormatting sqref="C55:D58">
    <cfRule type="cellIs" priority="8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8"/>
  <sheetViews>
    <sheetView zoomScalePageLayoutView="0" workbookViewId="0" topLeftCell="A8">
      <selection activeCell="J14" sqref="J14:J82"/>
    </sheetView>
  </sheetViews>
  <sheetFormatPr defaultColWidth="8.75390625" defaultRowHeight="12.75"/>
  <cols>
    <col min="1" max="1" width="4.25390625" style="65" customWidth="1"/>
    <col min="2" max="2" width="44.625" style="65" customWidth="1"/>
    <col min="3" max="3" width="9.00390625" style="65" customWidth="1"/>
    <col min="4" max="4" width="7.25390625" style="65" customWidth="1"/>
    <col min="5" max="5" width="8.875" style="65" customWidth="1"/>
    <col min="6" max="6" width="9.875" style="65" customWidth="1"/>
    <col min="7" max="7" width="10.75390625" style="65" customWidth="1"/>
    <col min="8" max="8" width="8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3" width="12.875" style="65" customWidth="1"/>
    <col min="14" max="16384" width="8.75390625" style="65" customWidth="1"/>
  </cols>
  <sheetData>
    <row r="2" spans="2:12" ht="18" customHeight="1">
      <c r="B2" s="64" t="s">
        <v>370</v>
      </c>
      <c r="C2" s="64"/>
      <c r="D2" s="64"/>
      <c r="E2" s="237"/>
      <c r="F2" s="237"/>
      <c r="G2" s="237"/>
      <c r="H2" s="138"/>
      <c r="I2" s="66"/>
      <c r="J2" s="66"/>
      <c r="K2" s="66"/>
      <c r="L2" s="66"/>
    </row>
    <row r="3" spans="2:12" ht="16.5" customHeight="1">
      <c r="B3" s="64" t="s">
        <v>271</v>
      </c>
      <c r="C3" s="64"/>
      <c r="D3" s="64"/>
      <c r="E3" s="237"/>
      <c r="F3" s="237"/>
      <c r="G3" s="237"/>
      <c r="H3" s="138"/>
      <c r="I3" s="66"/>
      <c r="J3" s="66"/>
      <c r="K3" s="66"/>
      <c r="L3" s="66"/>
    </row>
    <row r="4" spans="2:12" ht="16.5" customHeight="1">
      <c r="B4" s="138"/>
      <c r="C4" s="138"/>
      <c r="D4" s="138"/>
      <c r="E4" s="138"/>
      <c r="F4" s="138"/>
      <c r="G4" s="138"/>
      <c r="H4" s="138"/>
      <c r="I4" s="66"/>
      <c r="J4" s="66"/>
      <c r="K4" s="66"/>
      <c r="L4" s="66"/>
    </row>
    <row r="5" spans="2:12" ht="21" customHeight="1">
      <c r="B5" s="66"/>
      <c r="C5" s="64" t="s">
        <v>338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492" t="s">
        <v>10</v>
      </c>
      <c r="B10" s="123"/>
      <c r="C10" s="70"/>
      <c r="D10" s="494" t="s">
        <v>2</v>
      </c>
      <c r="E10" s="495"/>
      <c r="F10" s="496" t="s">
        <v>3</v>
      </c>
      <c r="G10" s="497"/>
      <c r="H10" s="498" t="s">
        <v>4</v>
      </c>
      <c r="I10" s="499"/>
      <c r="J10" s="498" t="s">
        <v>126</v>
      </c>
      <c r="K10" s="499"/>
      <c r="L10" s="484" t="s">
        <v>143</v>
      </c>
    </row>
    <row r="11" spans="1:12" ht="72" customHeight="1">
      <c r="A11" s="493"/>
      <c r="B11" s="83" t="s">
        <v>11</v>
      </c>
      <c r="C11" s="84" t="s">
        <v>1</v>
      </c>
      <c r="D11" s="12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485"/>
    </row>
    <row r="12" spans="1:12" ht="13.5">
      <c r="A12" s="75" t="s">
        <v>8</v>
      </c>
      <c r="B12" s="120">
        <v>2</v>
      </c>
      <c r="C12" s="122">
        <v>3</v>
      </c>
      <c r="D12" s="234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6.5">
      <c r="A13" s="130"/>
      <c r="B13" s="487" t="s">
        <v>345</v>
      </c>
      <c r="C13" s="487"/>
      <c r="D13" s="487"/>
      <c r="E13" s="487"/>
      <c r="F13" s="242"/>
      <c r="G13" s="147"/>
      <c r="H13" s="148"/>
      <c r="I13" s="147"/>
      <c r="J13" s="147"/>
      <c r="K13" s="147"/>
      <c r="L13" s="149"/>
    </row>
    <row r="14" spans="1:12" ht="27">
      <c r="A14" s="286">
        <v>1</v>
      </c>
      <c r="B14" s="89" t="s">
        <v>287</v>
      </c>
      <c r="C14" s="117" t="s">
        <v>121</v>
      </c>
      <c r="D14" s="104"/>
      <c r="E14" s="57">
        <v>108</v>
      </c>
      <c r="F14" s="58"/>
      <c r="G14" s="58"/>
      <c r="H14" s="112"/>
      <c r="I14" s="58"/>
      <c r="J14" s="58"/>
      <c r="K14" s="58"/>
      <c r="L14" s="58"/>
    </row>
    <row r="15" spans="1:12" ht="13.5">
      <c r="A15" s="280"/>
      <c r="B15" s="311" t="s">
        <v>197</v>
      </c>
      <c r="C15" s="88" t="s">
        <v>135</v>
      </c>
      <c r="D15" s="108">
        <v>0.02</v>
      </c>
      <c r="E15" s="312">
        <f>E14*D15</f>
        <v>2.16</v>
      </c>
      <c r="F15" s="113"/>
      <c r="G15" s="113"/>
      <c r="H15" s="313"/>
      <c r="I15" s="113"/>
      <c r="J15" s="113"/>
      <c r="K15" s="113">
        <f>J15*E15</f>
        <v>0</v>
      </c>
      <c r="L15" s="113">
        <f>K15</f>
        <v>0</v>
      </c>
    </row>
    <row r="16" spans="1:12" ht="27">
      <c r="A16" s="280"/>
      <c r="B16" s="153" t="s">
        <v>286</v>
      </c>
      <c r="C16" s="88" t="s">
        <v>134</v>
      </c>
      <c r="D16" s="108">
        <v>0.14</v>
      </c>
      <c r="E16" s="203">
        <f>E14*D16</f>
        <v>15.120000000000001</v>
      </c>
      <c r="F16" s="58"/>
      <c r="G16" s="58"/>
      <c r="H16" s="112"/>
      <c r="I16" s="58"/>
      <c r="J16" s="58"/>
      <c r="K16" s="58">
        <f>J16*E16</f>
        <v>0</v>
      </c>
      <c r="L16" s="58">
        <f>K16</f>
        <v>0</v>
      </c>
    </row>
    <row r="17" spans="1:12" ht="27">
      <c r="A17" s="115">
        <v>2</v>
      </c>
      <c r="B17" s="197" t="s">
        <v>346</v>
      </c>
      <c r="C17" s="56" t="s">
        <v>133</v>
      </c>
      <c r="D17" s="58"/>
      <c r="E17" s="57">
        <v>10.8</v>
      </c>
      <c r="F17" s="110"/>
      <c r="G17" s="58"/>
      <c r="H17" s="112"/>
      <c r="I17" s="58"/>
      <c r="J17" s="58"/>
      <c r="K17" s="58"/>
      <c r="L17" s="57"/>
    </row>
    <row r="18" spans="1:12" ht="13.5">
      <c r="A18" s="152"/>
      <c r="B18" s="150" t="s">
        <v>156</v>
      </c>
      <c r="C18" s="110" t="s">
        <v>135</v>
      </c>
      <c r="D18" s="58">
        <v>0.1</v>
      </c>
      <c r="E18" s="58">
        <f>E17*D18</f>
        <v>1.08</v>
      </c>
      <c r="F18" s="110"/>
      <c r="G18" s="58"/>
      <c r="H18" s="112"/>
      <c r="I18" s="58"/>
      <c r="J18" s="58"/>
      <c r="K18" s="58">
        <f>J18*E18</f>
        <v>0</v>
      </c>
      <c r="L18" s="142">
        <f>K18+I18+G18</f>
        <v>0</v>
      </c>
    </row>
    <row r="19" spans="1:12" ht="13.5">
      <c r="A19" s="152"/>
      <c r="B19" s="150" t="s">
        <v>219</v>
      </c>
      <c r="C19" s="110" t="s">
        <v>135</v>
      </c>
      <c r="D19" s="58">
        <v>0.3</v>
      </c>
      <c r="E19" s="190">
        <f>E17*D19</f>
        <v>3.24</v>
      </c>
      <c r="F19" s="321"/>
      <c r="G19" s="142"/>
      <c r="H19" s="281"/>
      <c r="I19" s="190"/>
      <c r="J19" s="190"/>
      <c r="K19" s="142">
        <f>J19*E19</f>
        <v>0</v>
      </c>
      <c r="L19" s="142">
        <f>K19+I19+G19</f>
        <v>0</v>
      </c>
    </row>
    <row r="20" spans="1:12" ht="13.5">
      <c r="A20" s="152"/>
      <c r="B20" s="150" t="s">
        <v>157</v>
      </c>
      <c r="C20" s="110" t="s">
        <v>133</v>
      </c>
      <c r="D20" s="110">
        <v>1.22</v>
      </c>
      <c r="E20" s="190">
        <f>E17*D20</f>
        <v>13.176</v>
      </c>
      <c r="F20" s="321"/>
      <c r="G20" s="142">
        <f>F20*E20</f>
        <v>0</v>
      </c>
      <c r="H20" s="281"/>
      <c r="I20" s="190"/>
      <c r="J20" s="190"/>
      <c r="K20" s="190"/>
      <c r="L20" s="142">
        <f>K20+I20+G20</f>
        <v>0</v>
      </c>
    </row>
    <row r="21" spans="1:12" ht="27">
      <c r="A21" s="286">
        <v>3</v>
      </c>
      <c r="B21" s="369" t="s">
        <v>257</v>
      </c>
      <c r="C21" s="141" t="s">
        <v>121</v>
      </c>
      <c r="D21" s="282"/>
      <c r="E21" s="282">
        <v>108</v>
      </c>
      <c r="F21" s="283"/>
      <c r="G21" s="284"/>
      <c r="H21" s="285"/>
      <c r="I21" s="284"/>
      <c r="J21" s="284"/>
      <c r="K21" s="284"/>
      <c r="L21" s="284"/>
    </row>
    <row r="22" spans="1:12" ht="13.5">
      <c r="A22" s="280"/>
      <c r="B22" s="270" t="s">
        <v>168</v>
      </c>
      <c r="C22" s="88" t="s">
        <v>0</v>
      </c>
      <c r="D22" s="58">
        <v>1</v>
      </c>
      <c r="E22" s="142">
        <f>E21*D22</f>
        <v>108</v>
      </c>
      <c r="F22" s="143"/>
      <c r="G22" s="142"/>
      <c r="H22" s="142"/>
      <c r="I22" s="142">
        <f>H22*E22</f>
        <v>0</v>
      </c>
      <c r="J22" s="142"/>
      <c r="K22" s="142"/>
      <c r="L22" s="142">
        <f>K22+I22+G22</f>
        <v>0</v>
      </c>
    </row>
    <row r="23" spans="1:12" ht="13.5">
      <c r="A23" s="280"/>
      <c r="B23" s="172" t="s">
        <v>254</v>
      </c>
      <c r="C23" s="110" t="s">
        <v>135</v>
      </c>
      <c r="D23" s="58">
        <v>0.1</v>
      </c>
      <c r="E23" s="142">
        <f>E21*D23</f>
        <v>10.8</v>
      </c>
      <c r="F23" s="143"/>
      <c r="G23" s="142"/>
      <c r="H23" s="156"/>
      <c r="I23" s="142"/>
      <c r="J23" s="190"/>
      <c r="K23" s="58">
        <f>J23*E23</f>
        <v>0</v>
      </c>
      <c r="L23" s="142">
        <f>K23+I23+G23</f>
        <v>0</v>
      </c>
    </row>
    <row r="24" spans="1:12" ht="13.5">
      <c r="A24" s="280"/>
      <c r="B24" s="172" t="s">
        <v>258</v>
      </c>
      <c r="C24" s="110" t="s">
        <v>255</v>
      </c>
      <c r="D24" s="110">
        <v>0.098</v>
      </c>
      <c r="E24" s="142">
        <f>E21*D24</f>
        <v>10.584</v>
      </c>
      <c r="F24" s="143"/>
      <c r="G24" s="142">
        <f>F24*E24</f>
        <v>0</v>
      </c>
      <c r="H24" s="156"/>
      <c r="I24" s="142"/>
      <c r="J24" s="142"/>
      <c r="K24" s="142"/>
      <c r="L24" s="142">
        <f>K24+I24+G24</f>
        <v>0</v>
      </c>
    </row>
    <row r="25" spans="1:12" ht="13.5">
      <c r="A25" s="279"/>
      <c r="B25" s="172" t="s">
        <v>256</v>
      </c>
      <c r="C25" s="110" t="s">
        <v>0</v>
      </c>
      <c r="D25" s="58">
        <v>0.02</v>
      </c>
      <c r="E25" s="58">
        <f>E21*D25</f>
        <v>2.16</v>
      </c>
      <c r="F25" s="110"/>
      <c r="G25" s="142">
        <f>F25*E25</f>
        <v>0</v>
      </c>
      <c r="H25" s="156"/>
      <c r="I25" s="142"/>
      <c r="J25" s="142"/>
      <c r="K25" s="142"/>
      <c r="L25" s="142">
        <f>K25+I25+G25</f>
        <v>0</v>
      </c>
    </row>
    <row r="26" spans="1:12" ht="15.75">
      <c r="A26" s="130"/>
      <c r="B26" s="500" t="s">
        <v>251</v>
      </c>
      <c r="C26" s="500"/>
      <c r="D26" s="500"/>
      <c r="E26" s="500"/>
      <c r="F26" s="242"/>
      <c r="G26" s="147"/>
      <c r="H26" s="148"/>
      <c r="I26" s="147"/>
      <c r="J26" s="147"/>
      <c r="K26" s="147"/>
      <c r="L26" s="149"/>
    </row>
    <row r="27" spans="1:12" ht="27">
      <c r="A27" s="322">
        <v>1</v>
      </c>
      <c r="B27" s="323" t="s">
        <v>288</v>
      </c>
      <c r="C27" s="324" t="s">
        <v>121</v>
      </c>
      <c r="D27" s="325"/>
      <c r="E27" s="310">
        <v>9</v>
      </c>
      <c r="F27" s="326"/>
      <c r="G27" s="327"/>
      <c r="H27" s="328"/>
      <c r="I27" s="327"/>
      <c r="J27" s="327"/>
      <c r="K27" s="327"/>
      <c r="L27" s="279"/>
    </row>
    <row r="28" spans="1:12" ht="13.5">
      <c r="A28" s="322"/>
      <c r="B28" s="233" t="s">
        <v>168</v>
      </c>
      <c r="C28" s="126" t="s">
        <v>0</v>
      </c>
      <c r="D28" s="160">
        <v>1</v>
      </c>
      <c r="E28" s="144">
        <f>E27*D28</f>
        <v>9</v>
      </c>
      <c r="F28" s="142"/>
      <c r="G28" s="142"/>
      <c r="H28" s="142"/>
      <c r="I28" s="142">
        <f>H28*E28</f>
        <v>0</v>
      </c>
      <c r="J28" s="142"/>
      <c r="K28" s="142"/>
      <c r="L28" s="142">
        <f>K28+I28+G28</f>
        <v>0</v>
      </c>
    </row>
    <row r="29" spans="1:12" ht="27">
      <c r="A29" s="385">
        <v>2</v>
      </c>
      <c r="B29" s="381" t="s">
        <v>400</v>
      </c>
      <c r="C29" s="341" t="s">
        <v>180</v>
      </c>
      <c r="D29" s="382"/>
      <c r="E29" s="368">
        <v>15</v>
      </c>
      <c r="F29" s="383"/>
      <c r="G29" s="384"/>
      <c r="H29" s="328"/>
      <c r="I29" s="327"/>
      <c r="J29" s="327"/>
      <c r="K29" s="327"/>
      <c r="L29" s="279"/>
    </row>
    <row r="30" spans="1:12" ht="13.5">
      <c r="A30" s="322"/>
      <c r="B30" s="233" t="s">
        <v>168</v>
      </c>
      <c r="C30" s="126" t="s">
        <v>0</v>
      </c>
      <c r="D30" s="160">
        <v>1</v>
      </c>
      <c r="E30" s="144">
        <f>E29*D30</f>
        <v>15</v>
      </c>
      <c r="F30" s="142"/>
      <c r="G30" s="142"/>
      <c r="H30" s="142"/>
      <c r="I30" s="142">
        <f>H30*E30</f>
        <v>0</v>
      </c>
      <c r="J30" s="142"/>
      <c r="K30" s="142"/>
      <c r="L30" s="142">
        <f>K30+I30+G30</f>
        <v>0</v>
      </c>
    </row>
    <row r="31" spans="1:12" ht="13.5">
      <c r="A31" s="322"/>
      <c r="B31" s="272" t="s">
        <v>285</v>
      </c>
      <c r="C31" s="126" t="s">
        <v>0</v>
      </c>
      <c r="D31" s="160"/>
      <c r="E31" s="144">
        <v>1</v>
      </c>
      <c r="F31" s="144"/>
      <c r="G31" s="144">
        <f>F31*E31</f>
        <v>0</v>
      </c>
      <c r="H31" s="144"/>
      <c r="I31" s="144"/>
      <c r="J31" s="144"/>
      <c r="K31" s="144"/>
      <c r="L31" s="144">
        <f>G31</f>
        <v>0</v>
      </c>
    </row>
    <row r="32" spans="1:12" ht="27">
      <c r="A32" s="314">
        <v>3</v>
      </c>
      <c r="B32" s="235" t="s">
        <v>248</v>
      </c>
      <c r="C32" s="162" t="s">
        <v>121</v>
      </c>
      <c r="D32" s="164"/>
      <c r="E32" s="164">
        <v>11.71</v>
      </c>
      <c r="F32" s="116"/>
      <c r="G32" s="160"/>
      <c r="H32" s="160"/>
      <c r="I32" s="160"/>
      <c r="J32" s="160"/>
      <c r="K32" s="160"/>
      <c r="L32" s="160"/>
    </row>
    <row r="33" spans="1:12" ht="13.5">
      <c r="A33" s="277"/>
      <c r="B33" s="233" t="s">
        <v>168</v>
      </c>
      <c r="C33" s="88" t="s">
        <v>0</v>
      </c>
      <c r="D33" s="143">
        <v>1</v>
      </c>
      <c r="E33" s="142">
        <f>E32*D33</f>
        <v>11.71</v>
      </c>
      <c r="F33" s="142"/>
      <c r="G33" s="142"/>
      <c r="H33" s="142"/>
      <c r="I33" s="142">
        <f>H33*E33</f>
        <v>0</v>
      </c>
      <c r="J33" s="142"/>
      <c r="K33" s="142"/>
      <c r="L33" s="58">
        <f>K33+I33+G33</f>
        <v>0</v>
      </c>
    </row>
    <row r="34" spans="1:12" ht="13.5">
      <c r="A34" s="277"/>
      <c r="B34" s="153" t="s">
        <v>139</v>
      </c>
      <c r="C34" s="110" t="s">
        <v>133</v>
      </c>
      <c r="D34" s="108">
        <v>0.35</v>
      </c>
      <c r="E34" s="58">
        <f>E32*D34</f>
        <v>4.0985000000000005</v>
      </c>
      <c r="F34" s="58"/>
      <c r="G34" s="58">
        <f>F34*E34</f>
        <v>0</v>
      </c>
      <c r="H34" s="58"/>
      <c r="I34" s="58"/>
      <c r="J34" s="58"/>
      <c r="K34" s="58"/>
      <c r="L34" s="58">
        <f>K34+I34+G34</f>
        <v>0</v>
      </c>
    </row>
    <row r="35" spans="1:12" ht="13.5">
      <c r="A35" s="277"/>
      <c r="B35" s="151" t="s">
        <v>247</v>
      </c>
      <c r="C35" s="143" t="s">
        <v>128</v>
      </c>
      <c r="D35" s="143"/>
      <c r="E35" s="142">
        <v>0.21</v>
      </c>
      <c r="F35" s="142"/>
      <c r="G35" s="142">
        <f>F35*E35</f>
        <v>0</v>
      </c>
      <c r="H35" s="142"/>
      <c r="I35" s="142"/>
      <c r="J35" s="142"/>
      <c r="K35" s="142"/>
      <c r="L35" s="58">
        <f>K35+I35+G35</f>
        <v>0</v>
      </c>
    </row>
    <row r="36" spans="1:12" ht="13.5">
      <c r="A36" s="277"/>
      <c r="B36" s="154" t="s">
        <v>123</v>
      </c>
      <c r="C36" s="116" t="s">
        <v>0</v>
      </c>
      <c r="D36" s="160">
        <v>0.93</v>
      </c>
      <c r="E36" s="160">
        <f>E32*D36</f>
        <v>10.890300000000002</v>
      </c>
      <c r="F36" s="160"/>
      <c r="G36" s="160">
        <f>F36*E36</f>
        <v>0</v>
      </c>
      <c r="H36" s="58"/>
      <c r="I36" s="58"/>
      <c r="J36" s="58"/>
      <c r="K36" s="58"/>
      <c r="L36" s="58">
        <f>K36+I36+G36</f>
        <v>0</v>
      </c>
    </row>
    <row r="37" spans="1:12" ht="40.5">
      <c r="A37" s="314">
        <v>4</v>
      </c>
      <c r="B37" s="235" t="s">
        <v>252</v>
      </c>
      <c r="C37" s="162" t="s">
        <v>124</v>
      </c>
      <c r="D37" s="164"/>
      <c r="E37" s="164">
        <v>21</v>
      </c>
      <c r="F37" s="162"/>
      <c r="G37" s="164"/>
      <c r="H37" s="160"/>
      <c r="I37" s="160"/>
      <c r="J37" s="160"/>
      <c r="K37" s="160"/>
      <c r="L37" s="58"/>
    </row>
    <row r="38" spans="1:12" ht="13.5">
      <c r="A38" s="277"/>
      <c r="B38" s="233" t="s">
        <v>168</v>
      </c>
      <c r="C38" s="88" t="s">
        <v>0</v>
      </c>
      <c r="D38" s="143">
        <v>1</v>
      </c>
      <c r="E38" s="142">
        <f>E37*D38</f>
        <v>21</v>
      </c>
      <c r="F38" s="142"/>
      <c r="G38" s="142"/>
      <c r="H38" s="142"/>
      <c r="I38" s="142">
        <f>H38*E38</f>
        <v>0</v>
      </c>
      <c r="J38" s="142"/>
      <c r="K38" s="142"/>
      <c r="L38" s="58">
        <f aca="true" t="shared" si="0" ref="L38:L46">K38+I38+G38</f>
        <v>0</v>
      </c>
    </row>
    <row r="39" spans="1:12" ht="13.5">
      <c r="A39" s="277"/>
      <c r="B39" s="153" t="s">
        <v>249</v>
      </c>
      <c r="C39" s="110" t="s">
        <v>121</v>
      </c>
      <c r="D39" s="108">
        <v>0.25</v>
      </c>
      <c r="E39" s="58">
        <f>E37*D39</f>
        <v>5.25</v>
      </c>
      <c r="F39" s="58"/>
      <c r="G39" s="58">
        <f>F39*E39</f>
        <v>0</v>
      </c>
      <c r="H39" s="58"/>
      <c r="I39" s="58"/>
      <c r="J39" s="58"/>
      <c r="K39" s="58"/>
      <c r="L39" s="58">
        <f t="shared" si="0"/>
        <v>0</v>
      </c>
    </row>
    <row r="40" spans="1:12" ht="13.5">
      <c r="A40" s="277"/>
      <c r="B40" s="150" t="s">
        <v>250</v>
      </c>
      <c r="C40" s="143" t="s">
        <v>124</v>
      </c>
      <c r="D40" s="108">
        <v>1.05</v>
      </c>
      <c r="E40" s="142">
        <f>E37*D40</f>
        <v>22.05</v>
      </c>
      <c r="F40" s="142"/>
      <c r="G40" s="58">
        <f>F40*E40</f>
        <v>0</v>
      </c>
      <c r="H40" s="142"/>
      <c r="I40" s="142"/>
      <c r="J40" s="142"/>
      <c r="K40" s="142"/>
      <c r="L40" s="58">
        <f t="shared" si="0"/>
        <v>0</v>
      </c>
    </row>
    <row r="41" spans="1:12" ht="13.5">
      <c r="A41" s="277"/>
      <c r="B41" s="154" t="s">
        <v>123</v>
      </c>
      <c r="C41" s="116" t="s">
        <v>0</v>
      </c>
      <c r="D41" s="160">
        <v>5</v>
      </c>
      <c r="E41" s="160">
        <f>E37*D41</f>
        <v>105</v>
      </c>
      <c r="F41" s="160"/>
      <c r="G41" s="160">
        <f>F41*E41</f>
        <v>0</v>
      </c>
      <c r="H41" s="58"/>
      <c r="I41" s="58"/>
      <c r="J41" s="58"/>
      <c r="K41" s="58"/>
      <c r="L41" s="58">
        <f t="shared" si="0"/>
        <v>0</v>
      </c>
    </row>
    <row r="42" spans="1:12" ht="27">
      <c r="A42" s="314">
        <v>5</v>
      </c>
      <c r="B42" s="235" t="s">
        <v>253</v>
      </c>
      <c r="C42" s="162" t="s">
        <v>121</v>
      </c>
      <c r="D42" s="164"/>
      <c r="E42" s="164">
        <v>11.71</v>
      </c>
      <c r="F42" s="116"/>
      <c r="G42" s="160"/>
      <c r="H42" s="160"/>
      <c r="I42" s="160"/>
      <c r="J42" s="160"/>
      <c r="K42" s="160"/>
      <c r="L42" s="58"/>
    </row>
    <row r="43" spans="1:12" ht="13.5">
      <c r="A43" s="277"/>
      <c r="B43" s="233" t="s">
        <v>168</v>
      </c>
      <c r="C43" s="88" t="s">
        <v>0</v>
      </c>
      <c r="D43" s="143">
        <v>1</v>
      </c>
      <c r="E43" s="142">
        <f>E42*D43</f>
        <v>11.71</v>
      </c>
      <c r="F43" s="142"/>
      <c r="G43" s="142"/>
      <c r="H43" s="142"/>
      <c r="I43" s="142">
        <f>H43*E43</f>
        <v>0</v>
      </c>
      <c r="J43" s="142"/>
      <c r="K43" s="142"/>
      <c r="L43" s="58">
        <f t="shared" si="0"/>
        <v>0</v>
      </c>
    </row>
    <row r="44" spans="1:12" ht="13.5">
      <c r="A44" s="277"/>
      <c r="B44" s="153" t="s">
        <v>211</v>
      </c>
      <c r="C44" s="110" t="s">
        <v>121</v>
      </c>
      <c r="D44" s="108">
        <v>10</v>
      </c>
      <c r="E44" s="58">
        <f>E42*D44</f>
        <v>117.10000000000001</v>
      </c>
      <c r="F44" s="58"/>
      <c r="G44" s="58">
        <f>F44*E44</f>
        <v>0</v>
      </c>
      <c r="H44" s="58"/>
      <c r="I44" s="58"/>
      <c r="J44" s="58"/>
      <c r="K44" s="58"/>
      <c r="L44" s="58">
        <f t="shared" si="0"/>
        <v>0</v>
      </c>
    </row>
    <row r="45" spans="1:12" ht="27">
      <c r="A45" s="277"/>
      <c r="B45" s="150" t="s">
        <v>230</v>
      </c>
      <c r="C45" s="110" t="s">
        <v>121</v>
      </c>
      <c r="D45" s="108">
        <v>1.05</v>
      </c>
      <c r="E45" s="58">
        <f>E42*D45</f>
        <v>12.2955</v>
      </c>
      <c r="F45" s="58"/>
      <c r="G45" s="58">
        <f>F45*E45</f>
        <v>0</v>
      </c>
      <c r="H45" s="58"/>
      <c r="I45" s="58"/>
      <c r="J45" s="58"/>
      <c r="K45" s="58"/>
      <c r="L45" s="58">
        <f t="shared" si="0"/>
        <v>0</v>
      </c>
    </row>
    <row r="46" spans="1:12" ht="13.5">
      <c r="A46" s="277"/>
      <c r="B46" s="154" t="s">
        <v>123</v>
      </c>
      <c r="C46" s="116" t="s">
        <v>0</v>
      </c>
      <c r="D46" s="160">
        <v>0.2</v>
      </c>
      <c r="E46" s="160">
        <f>E38*D46</f>
        <v>4.2</v>
      </c>
      <c r="F46" s="160"/>
      <c r="G46" s="160">
        <f>F46*E46</f>
        <v>0</v>
      </c>
      <c r="H46" s="160"/>
      <c r="I46" s="160"/>
      <c r="J46" s="160"/>
      <c r="K46" s="160"/>
      <c r="L46" s="160">
        <f t="shared" si="0"/>
        <v>0</v>
      </c>
    </row>
    <row r="47" spans="1:12" ht="13.5">
      <c r="A47" s="386">
        <v>6</v>
      </c>
      <c r="B47" s="318" t="s">
        <v>292</v>
      </c>
      <c r="C47" s="56" t="s">
        <v>124</v>
      </c>
      <c r="D47" s="57"/>
      <c r="E47" s="57">
        <v>26</v>
      </c>
      <c r="F47" s="58"/>
      <c r="G47" s="58"/>
      <c r="H47" s="58"/>
      <c r="I47" s="58"/>
      <c r="J47" s="58"/>
      <c r="K47" s="58"/>
      <c r="L47" s="58"/>
    </row>
    <row r="48" spans="1:12" ht="13.5">
      <c r="A48" s="317"/>
      <c r="B48" s="233" t="s">
        <v>168</v>
      </c>
      <c r="C48" s="245" t="s">
        <v>0</v>
      </c>
      <c r="D48" s="246">
        <v>1</v>
      </c>
      <c r="E48" s="246">
        <f>E47*D48</f>
        <v>26</v>
      </c>
      <c r="F48" s="246"/>
      <c r="G48" s="247"/>
      <c r="H48" s="246"/>
      <c r="I48" s="247">
        <f>H48*E48</f>
        <v>0</v>
      </c>
      <c r="J48" s="246"/>
      <c r="K48" s="246"/>
      <c r="L48" s="247">
        <f>K48+I48+G48</f>
        <v>0</v>
      </c>
    </row>
    <row r="49" spans="1:12" ht="13.5">
      <c r="A49" s="317"/>
      <c r="B49" s="287" t="s">
        <v>293</v>
      </c>
      <c r="C49" s="110" t="s">
        <v>124</v>
      </c>
      <c r="D49" s="58">
        <v>1</v>
      </c>
      <c r="E49" s="58">
        <f>E47*D49</f>
        <v>26</v>
      </c>
      <c r="F49" s="58"/>
      <c r="G49" s="58">
        <f>F49*E49</f>
        <v>0</v>
      </c>
      <c r="H49" s="58"/>
      <c r="I49" s="58"/>
      <c r="J49" s="58"/>
      <c r="K49" s="58"/>
      <c r="L49" s="58">
        <f>G49</f>
        <v>0</v>
      </c>
    </row>
    <row r="50" spans="1:12" ht="13.5">
      <c r="A50" s="317"/>
      <c r="B50" s="319" t="s">
        <v>246</v>
      </c>
      <c r="C50" s="116" t="s">
        <v>0</v>
      </c>
      <c r="D50" s="160"/>
      <c r="E50" s="160">
        <v>1</v>
      </c>
      <c r="F50" s="58"/>
      <c r="G50" s="58">
        <f>F50*E50</f>
        <v>0</v>
      </c>
      <c r="H50" s="58"/>
      <c r="I50" s="58"/>
      <c r="J50" s="58"/>
      <c r="K50" s="58"/>
      <c r="L50" s="58">
        <f>G50</f>
        <v>0</v>
      </c>
    </row>
    <row r="51" spans="1:12" ht="13.5">
      <c r="A51" s="387">
        <v>7</v>
      </c>
      <c r="B51" s="316" t="s">
        <v>289</v>
      </c>
      <c r="C51" s="56" t="s">
        <v>169</v>
      </c>
      <c r="D51" s="57"/>
      <c r="E51" s="57">
        <v>2</v>
      </c>
      <c r="F51" s="58"/>
      <c r="G51" s="58"/>
      <c r="H51" s="58"/>
      <c r="I51" s="58"/>
      <c r="J51" s="58"/>
      <c r="K51" s="58"/>
      <c r="L51" s="58"/>
    </row>
    <row r="52" spans="1:12" ht="13.5">
      <c r="A52" s="315"/>
      <c r="B52" s="233" t="s">
        <v>168</v>
      </c>
      <c r="C52" s="88" t="s">
        <v>0</v>
      </c>
      <c r="D52" s="143">
        <v>1</v>
      </c>
      <c r="E52" s="142">
        <f>E51*D52</f>
        <v>2</v>
      </c>
      <c r="F52" s="142"/>
      <c r="G52" s="142"/>
      <c r="H52" s="142"/>
      <c r="I52" s="142">
        <f>H52*E52</f>
        <v>0</v>
      </c>
      <c r="J52" s="142"/>
      <c r="K52" s="142"/>
      <c r="L52" s="58">
        <f>K52+I52+G52</f>
        <v>0</v>
      </c>
    </row>
    <row r="53" spans="1:12" ht="13.5">
      <c r="A53" s="315"/>
      <c r="B53" s="153" t="s">
        <v>290</v>
      </c>
      <c r="C53" s="110" t="s">
        <v>124</v>
      </c>
      <c r="D53" s="108"/>
      <c r="E53" s="58">
        <v>6</v>
      </c>
      <c r="F53" s="58"/>
      <c r="G53" s="58">
        <f>F53*E53</f>
        <v>0</v>
      </c>
      <c r="H53" s="58"/>
      <c r="I53" s="58"/>
      <c r="J53" s="58"/>
      <c r="K53" s="58"/>
      <c r="L53" s="58">
        <f>K53+I53+G53</f>
        <v>0</v>
      </c>
    </row>
    <row r="54" spans="1:12" ht="13.5">
      <c r="A54" s="315"/>
      <c r="B54" s="154" t="s">
        <v>246</v>
      </c>
      <c r="C54" s="116" t="s">
        <v>0</v>
      </c>
      <c r="D54" s="160"/>
      <c r="E54" s="160">
        <v>1</v>
      </c>
      <c r="F54" s="160"/>
      <c r="G54" s="160">
        <f>F54*E54</f>
        <v>0</v>
      </c>
      <c r="H54" s="160"/>
      <c r="I54" s="160"/>
      <c r="J54" s="160"/>
      <c r="K54" s="160"/>
      <c r="L54" s="160">
        <f>K54+I54+G54</f>
        <v>0</v>
      </c>
    </row>
    <row r="55" spans="1:12" ht="14.25">
      <c r="A55" s="320"/>
      <c r="B55" s="331" t="s">
        <v>235</v>
      </c>
      <c r="C55" s="332"/>
      <c r="D55" s="333"/>
      <c r="E55" s="249"/>
      <c r="F55" s="249"/>
      <c r="G55" s="250"/>
      <c r="H55" s="249"/>
      <c r="I55" s="250"/>
      <c r="J55" s="249"/>
      <c r="K55" s="249"/>
      <c r="L55" s="251"/>
    </row>
    <row r="56" spans="1:12" ht="13.5">
      <c r="A56" s="388">
        <v>1</v>
      </c>
      <c r="B56" s="252" t="s">
        <v>173</v>
      </c>
      <c r="C56" s="253" t="s">
        <v>133</v>
      </c>
      <c r="D56" s="254"/>
      <c r="E56" s="255">
        <v>4.2</v>
      </c>
      <c r="F56" s="256"/>
      <c r="G56" s="257"/>
      <c r="H56" s="256"/>
      <c r="I56" s="257"/>
      <c r="J56" s="256"/>
      <c r="K56" s="256"/>
      <c r="L56" s="257"/>
    </row>
    <row r="57" spans="1:12" ht="13.5">
      <c r="A57" s="389"/>
      <c r="B57" s="258" t="s">
        <v>168</v>
      </c>
      <c r="C57" s="259" t="s">
        <v>0</v>
      </c>
      <c r="D57" s="246">
        <v>1</v>
      </c>
      <c r="E57" s="246">
        <f>E56*D57</f>
        <v>4.2</v>
      </c>
      <c r="F57" s="246"/>
      <c r="G57" s="247"/>
      <c r="H57" s="246"/>
      <c r="I57" s="247">
        <f>H57*E57</f>
        <v>0</v>
      </c>
      <c r="J57" s="246"/>
      <c r="K57" s="246"/>
      <c r="L57" s="247">
        <f>K57+I57+G57</f>
        <v>0</v>
      </c>
    </row>
    <row r="58" spans="1:12" ht="13.5">
      <c r="A58" s="388">
        <v>2</v>
      </c>
      <c r="B58" s="252" t="s">
        <v>236</v>
      </c>
      <c r="C58" s="260" t="s">
        <v>133</v>
      </c>
      <c r="D58" s="262"/>
      <c r="E58" s="262">
        <v>1.4</v>
      </c>
      <c r="F58" s="263"/>
      <c r="G58" s="247"/>
      <c r="H58" s="263"/>
      <c r="I58" s="247"/>
      <c r="J58" s="263"/>
      <c r="K58" s="263"/>
      <c r="L58" s="247"/>
    </row>
    <row r="59" spans="1:12" ht="13.5">
      <c r="A59" s="389"/>
      <c r="B59" s="258" t="s">
        <v>168</v>
      </c>
      <c r="C59" s="259" t="s">
        <v>0</v>
      </c>
      <c r="D59" s="246">
        <v>1</v>
      </c>
      <c r="E59" s="246">
        <f>E58*D59</f>
        <v>1.4</v>
      </c>
      <c r="F59" s="246"/>
      <c r="G59" s="247"/>
      <c r="H59" s="246"/>
      <c r="I59" s="247">
        <f>H59*E59</f>
        <v>0</v>
      </c>
      <c r="J59" s="246"/>
      <c r="K59" s="246"/>
      <c r="L59" s="247">
        <f>K59+I59+G59</f>
        <v>0</v>
      </c>
    </row>
    <row r="60" spans="1:12" ht="13.5">
      <c r="A60" s="389"/>
      <c r="B60" s="264" t="s">
        <v>237</v>
      </c>
      <c r="C60" s="265" t="s">
        <v>133</v>
      </c>
      <c r="D60" s="266">
        <v>1.22</v>
      </c>
      <c r="E60" s="267">
        <f>E58*D60</f>
        <v>1.708</v>
      </c>
      <c r="F60" s="263"/>
      <c r="G60" s="247">
        <f>F60*E60</f>
        <v>0</v>
      </c>
      <c r="H60" s="263"/>
      <c r="I60" s="247"/>
      <c r="J60" s="263"/>
      <c r="K60" s="263"/>
      <c r="L60" s="247">
        <f>G60</f>
        <v>0</v>
      </c>
    </row>
    <row r="61" spans="1:12" ht="13.5">
      <c r="A61" s="388">
        <v>3</v>
      </c>
      <c r="B61" s="370" t="s">
        <v>291</v>
      </c>
      <c r="C61" s="260" t="s">
        <v>133</v>
      </c>
      <c r="D61" s="371"/>
      <c r="E61" s="372">
        <v>2</v>
      </c>
      <c r="F61" s="263"/>
      <c r="G61" s="247"/>
      <c r="H61" s="263"/>
      <c r="I61" s="247"/>
      <c r="J61" s="263"/>
      <c r="K61" s="263"/>
      <c r="L61" s="247"/>
    </row>
    <row r="62" spans="1:12" ht="13.5">
      <c r="A62" s="389"/>
      <c r="B62" s="258" t="s">
        <v>168</v>
      </c>
      <c r="C62" s="259" t="s">
        <v>0</v>
      </c>
      <c r="D62" s="246">
        <v>1</v>
      </c>
      <c r="E62" s="246">
        <f>E61*D62</f>
        <v>2</v>
      </c>
      <c r="F62" s="246"/>
      <c r="G62" s="247"/>
      <c r="H62" s="246"/>
      <c r="I62" s="247">
        <f>H62*E62</f>
        <v>0</v>
      </c>
      <c r="J62" s="246"/>
      <c r="K62" s="246"/>
      <c r="L62" s="247">
        <f>K62+I62+G62</f>
        <v>0</v>
      </c>
    </row>
    <row r="63" spans="1:12" ht="13.5">
      <c r="A63" s="389"/>
      <c r="B63" s="264" t="s">
        <v>158</v>
      </c>
      <c r="C63" s="265" t="s">
        <v>133</v>
      </c>
      <c r="D63" s="266">
        <v>1.22</v>
      </c>
      <c r="E63" s="267">
        <f>E61*D63</f>
        <v>2.44</v>
      </c>
      <c r="F63" s="263"/>
      <c r="G63" s="247">
        <f>F63*E63</f>
        <v>0</v>
      </c>
      <c r="H63" s="263"/>
      <c r="I63" s="247"/>
      <c r="J63" s="263"/>
      <c r="K63" s="263"/>
      <c r="L63" s="247">
        <f>G63</f>
        <v>0</v>
      </c>
    </row>
    <row r="64" spans="1:12" ht="27">
      <c r="A64" s="268">
        <v>4</v>
      </c>
      <c r="B64" s="269" t="s">
        <v>355</v>
      </c>
      <c r="C64" s="260" t="s">
        <v>169</v>
      </c>
      <c r="D64" s="261"/>
      <c r="E64" s="262">
        <v>1</v>
      </c>
      <c r="F64" s="263"/>
      <c r="G64" s="247"/>
      <c r="H64" s="263"/>
      <c r="I64" s="247"/>
      <c r="J64" s="263"/>
      <c r="K64" s="263"/>
      <c r="L64" s="247"/>
    </row>
    <row r="65" spans="1:12" ht="13.5">
      <c r="A65" s="389"/>
      <c r="B65" s="270" t="s">
        <v>168</v>
      </c>
      <c r="C65" s="110" t="s">
        <v>0</v>
      </c>
      <c r="D65" s="58">
        <v>1</v>
      </c>
      <c r="E65" s="58">
        <f>E64*D65</f>
        <v>1</v>
      </c>
      <c r="F65" s="58"/>
      <c r="G65" s="58"/>
      <c r="H65" s="58"/>
      <c r="I65" s="58">
        <f>H65*E65</f>
        <v>0</v>
      </c>
      <c r="J65" s="58"/>
      <c r="K65" s="58"/>
      <c r="L65" s="58">
        <f>I65+G65</f>
        <v>0</v>
      </c>
    </row>
    <row r="66" spans="1:12" ht="13.5">
      <c r="A66" s="389"/>
      <c r="B66" s="150" t="s">
        <v>356</v>
      </c>
      <c r="C66" s="110" t="s">
        <v>128</v>
      </c>
      <c r="D66" s="58"/>
      <c r="E66" s="58">
        <v>0.32</v>
      </c>
      <c r="F66" s="142"/>
      <c r="G66" s="58">
        <f>F66*E66</f>
        <v>0</v>
      </c>
      <c r="H66" s="58"/>
      <c r="I66" s="58"/>
      <c r="J66" s="58"/>
      <c r="K66" s="58"/>
      <c r="L66" s="58">
        <f>K66+I66+G66</f>
        <v>0</v>
      </c>
    </row>
    <row r="67" spans="1:12" ht="13.5">
      <c r="A67" s="389"/>
      <c r="B67" s="150" t="s">
        <v>154</v>
      </c>
      <c r="C67" s="143" t="s">
        <v>167</v>
      </c>
      <c r="D67" s="108"/>
      <c r="E67" s="142">
        <v>3</v>
      </c>
      <c r="F67" s="142"/>
      <c r="G67" s="58">
        <f>F67*E67</f>
        <v>0</v>
      </c>
      <c r="H67" s="142"/>
      <c r="I67" s="142"/>
      <c r="J67" s="142"/>
      <c r="K67" s="142"/>
      <c r="L67" s="142">
        <f>K67+I67+G67</f>
        <v>0</v>
      </c>
    </row>
    <row r="68" spans="1:12" ht="13.5">
      <c r="A68" s="389"/>
      <c r="B68" s="154" t="s">
        <v>246</v>
      </c>
      <c r="C68" s="116" t="s">
        <v>0</v>
      </c>
      <c r="D68" s="160"/>
      <c r="E68" s="160">
        <v>1</v>
      </c>
      <c r="F68" s="58"/>
      <c r="G68" s="58">
        <f>F68*E68</f>
        <v>0</v>
      </c>
      <c r="H68" s="58"/>
      <c r="I68" s="58"/>
      <c r="J68" s="58"/>
      <c r="K68" s="58"/>
      <c r="L68" s="58">
        <f>K68+I68+G68</f>
        <v>0</v>
      </c>
    </row>
    <row r="69" spans="1:12" ht="27">
      <c r="A69" s="268">
        <v>5</v>
      </c>
      <c r="B69" s="271" t="s">
        <v>238</v>
      </c>
      <c r="C69" s="56" t="s">
        <v>239</v>
      </c>
      <c r="D69" s="57"/>
      <c r="E69" s="57">
        <v>1</v>
      </c>
      <c r="F69" s="58"/>
      <c r="G69" s="58"/>
      <c r="H69" s="58"/>
      <c r="I69" s="58"/>
      <c r="J69" s="58"/>
      <c r="K69" s="58"/>
      <c r="L69" s="58"/>
    </row>
    <row r="70" spans="1:12" ht="13.5">
      <c r="A70" s="389"/>
      <c r="B70" s="233" t="s">
        <v>168</v>
      </c>
      <c r="C70" s="245" t="s">
        <v>0</v>
      </c>
      <c r="D70" s="246">
        <v>1</v>
      </c>
      <c r="E70" s="246">
        <f>E69*D70</f>
        <v>1</v>
      </c>
      <c r="F70" s="246"/>
      <c r="G70" s="247"/>
      <c r="H70" s="246"/>
      <c r="I70" s="247">
        <f>H70*E70</f>
        <v>0</v>
      </c>
      <c r="J70" s="246"/>
      <c r="K70" s="246"/>
      <c r="L70" s="247">
        <f>K70+I70+G70</f>
        <v>0</v>
      </c>
    </row>
    <row r="71" spans="1:12" ht="13.5">
      <c r="A71" s="389"/>
      <c r="B71" s="272" t="s">
        <v>240</v>
      </c>
      <c r="C71" s="268" t="s">
        <v>239</v>
      </c>
      <c r="D71" s="273">
        <v>1</v>
      </c>
      <c r="E71" s="273">
        <f>E69*D71</f>
        <v>1</v>
      </c>
      <c r="F71" s="246"/>
      <c r="G71" s="247">
        <f>F71*E71</f>
        <v>0</v>
      </c>
      <c r="H71" s="246"/>
      <c r="I71" s="247"/>
      <c r="J71" s="246"/>
      <c r="K71" s="246"/>
      <c r="L71" s="247">
        <f>K71+I71+G71</f>
        <v>0</v>
      </c>
    </row>
    <row r="72" spans="1:12" ht="13.5">
      <c r="A72" s="388">
        <v>6</v>
      </c>
      <c r="B72" s="271" t="s">
        <v>241</v>
      </c>
      <c r="C72" s="56" t="s">
        <v>239</v>
      </c>
      <c r="D72" s="57"/>
      <c r="E72" s="57">
        <v>14</v>
      </c>
      <c r="F72" s="58"/>
      <c r="G72" s="58"/>
      <c r="H72" s="58"/>
      <c r="I72" s="58"/>
      <c r="J72" s="58"/>
      <c r="K72" s="58"/>
      <c r="L72" s="58"/>
    </row>
    <row r="73" spans="1:12" ht="13.5">
      <c r="A73" s="389"/>
      <c r="B73" s="233" t="s">
        <v>168</v>
      </c>
      <c r="C73" s="245" t="s">
        <v>0</v>
      </c>
      <c r="D73" s="246">
        <v>1</v>
      </c>
      <c r="E73" s="246">
        <f>E72*D73</f>
        <v>14</v>
      </c>
      <c r="F73" s="246"/>
      <c r="G73" s="247"/>
      <c r="H73" s="246"/>
      <c r="I73" s="247">
        <f>H73*E73</f>
        <v>0</v>
      </c>
      <c r="J73" s="246"/>
      <c r="K73" s="246"/>
      <c r="L73" s="247">
        <f>K73+I73+G73</f>
        <v>0</v>
      </c>
    </row>
    <row r="74" spans="1:12" ht="13.5">
      <c r="A74" s="389"/>
      <c r="B74" s="272" t="s">
        <v>242</v>
      </c>
      <c r="C74" s="268" t="s">
        <v>239</v>
      </c>
      <c r="D74" s="273">
        <v>1</v>
      </c>
      <c r="E74" s="273">
        <f>E72*D74</f>
        <v>14</v>
      </c>
      <c r="F74" s="246"/>
      <c r="G74" s="247">
        <f>F74*E74</f>
        <v>0</v>
      </c>
      <c r="H74" s="246"/>
      <c r="I74" s="247"/>
      <c r="J74" s="246"/>
      <c r="K74" s="246"/>
      <c r="L74" s="247">
        <f>K74+I74+G74</f>
        <v>0</v>
      </c>
    </row>
    <row r="75" spans="1:12" ht="13.5">
      <c r="A75" s="389"/>
      <c r="B75" s="274" t="s">
        <v>243</v>
      </c>
      <c r="C75" s="268" t="s">
        <v>136</v>
      </c>
      <c r="D75" s="273"/>
      <c r="E75" s="273">
        <v>1</v>
      </c>
      <c r="F75" s="267"/>
      <c r="G75" s="275">
        <f>F75*E75</f>
        <v>0</v>
      </c>
      <c r="H75" s="273"/>
      <c r="I75" s="275"/>
      <c r="J75" s="273"/>
      <c r="K75" s="273"/>
      <c r="L75" s="275">
        <f>K75+I75+G75</f>
        <v>0</v>
      </c>
    </row>
    <row r="76" spans="1:12" ht="13.5">
      <c r="A76" s="388">
        <v>8</v>
      </c>
      <c r="B76" s="271" t="s">
        <v>245</v>
      </c>
      <c r="C76" s="56" t="s">
        <v>121</v>
      </c>
      <c r="D76" s="57"/>
      <c r="E76" s="57">
        <v>1.36</v>
      </c>
      <c r="F76" s="58"/>
      <c r="G76" s="58"/>
      <c r="H76" s="58"/>
      <c r="I76" s="58"/>
      <c r="J76" s="58"/>
      <c r="K76" s="58"/>
      <c r="L76" s="58"/>
    </row>
    <row r="77" spans="1:12" ht="13.5">
      <c r="A77" s="389"/>
      <c r="B77" s="233" t="s">
        <v>168</v>
      </c>
      <c r="C77" s="245" t="s">
        <v>0</v>
      </c>
      <c r="D77" s="246">
        <v>1</v>
      </c>
      <c r="E77" s="246">
        <f>E76*D77</f>
        <v>1.36</v>
      </c>
      <c r="F77" s="246"/>
      <c r="G77" s="247"/>
      <c r="H77" s="246"/>
      <c r="I77" s="247">
        <f>H77*E77</f>
        <v>0</v>
      </c>
      <c r="J77" s="246"/>
      <c r="K77" s="246"/>
      <c r="L77" s="247">
        <f>K77+I77+G77</f>
        <v>0</v>
      </c>
    </row>
    <row r="78" spans="1:12" ht="13.5">
      <c r="A78" s="389"/>
      <c r="B78" s="191" t="s">
        <v>357</v>
      </c>
      <c r="C78" s="110" t="s">
        <v>121</v>
      </c>
      <c r="D78" s="58">
        <v>1</v>
      </c>
      <c r="E78" s="58">
        <f>E76*D78</f>
        <v>1.36</v>
      </c>
      <c r="F78" s="58"/>
      <c r="G78" s="58">
        <f>F78*E78</f>
        <v>0</v>
      </c>
      <c r="H78" s="58"/>
      <c r="I78" s="58"/>
      <c r="J78" s="58"/>
      <c r="K78" s="58"/>
      <c r="L78" s="58">
        <f>G78</f>
        <v>0</v>
      </c>
    </row>
    <row r="79" spans="1:12" ht="13.5">
      <c r="A79" s="317"/>
      <c r="B79" s="150" t="s">
        <v>246</v>
      </c>
      <c r="C79" s="110" t="s">
        <v>0</v>
      </c>
      <c r="D79" s="58"/>
      <c r="E79" s="58">
        <v>1</v>
      </c>
      <c r="F79" s="58"/>
      <c r="G79" s="58">
        <f>F79*E79</f>
        <v>0</v>
      </c>
      <c r="H79" s="58"/>
      <c r="I79" s="58"/>
      <c r="J79" s="58"/>
      <c r="K79" s="58"/>
      <c r="L79" s="58">
        <f>G79</f>
        <v>0</v>
      </c>
    </row>
    <row r="80" spans="1:12" ht="12.75">
      <c r="A80" s="168"/>
      <c r="B80" s="155" t="s">
        <v>5</v>
      </c>
      <c r="C80" s="143"/>
      <c r="D80" s="142"/>
      <c r="E80" s="142"/>
      <c r="F80" s="142"/>
      <c r="G80" s="114">
        <f>SUM(G13:G79)</f>
        <v>0</v>
      </c>
      <c r="H80" s="142"/>
      <c r="I80" s="142"/>
      <c r="J80" s="142"/>
      <c r="K80" s="142"/>
      <c r="L80" s="57">
        <f>SUM(L13:L79)</f>
        <v>0</v>
      </c>
    </row>
    <row r="81" spans="1:12" ht="12.75">
      <c r="A81" s="171"/>
      <c r="B81" s="146" t="s">
        <v>129</v>
      </c>
      <c r="C81" s="334">
        <v>0.05</v>
      </c>
      <c r="D81" s="335"/>
      <c r="E81" s="60"/>
      <c r="F81" s="61"/>
      <c r="G81" s="61"/>
      <c r="H81" s="61"/>
      <c r="I81" s="61"/>
      <c r="J81" s="61"/>
      <c r="K81" s="61"/>
      <c r="L81" s="58">
        <f>G80*C81</f>
        <v>0</v>
      </c>
    </row>
    <row r="82" spans="1:13" ht="13.5">
      <c r="A82" s="171"/>
      <c r="B82" s="155" t="s">
        <v>5</v>
      </c>
      <c r="C82" s="334"/>
      <c r="D82" s="335"/>
      <c r="E82" s="60"/>
      <c r="F82" s="61"/>
      <c r="G82" s="61"/>
      <c r="H82" s="61"/>
      <c r="I82" s="61"/>
      <c r="J82" s="61"/>
      <c r="K82" s="61"/>
      <c r="L82" s="58">
        <f>L81+L80</f>
        <v>0</v>
      </c>
      <c r="M82" s="105"/>
    </row>
    <row r="83" spans="1:12" ht="13.5">
      <c r="A83" s="336"/>
      <c r="B83" s="337" t="s">
        <v>130</v>
      </c>
      <c r="C83" s="338">
        <v>0.1</v>
      </c>
      <c r="D83" s="335"/>
      <c r="E83" s="60"/>
      <c r="F83" s="61"/>
      <c r="G83" s="61"/>
      <c r="H83" s="61"/>
      <c r="I83" s="61"/>
      <c r="J83" s="61"/>
      <c r="K83" s="61"/>
      <c r="L83" s="58">
        <f>L82*C83</f>
        <v>0</v>
      </c>
    </row>
    <row r="84" spans="1:13" ht="13.5">
      <c r="A84" s="336"/>
      <c r="B84" s="339" t="s">
        <v>122</v>
      </c>
      <c r="C84" s="338"/>
      <c r="D84" s="335"/>
      <c r="E84" s="60"/>
      <c r="F84" s="61"/>
      <c r="G84" s="61"/>
      <c r="H84" s="61"/>
      <c r="I84" s="61"/>
      <c r="J84" s="61"/>
      <c r="K84" s="61"/>
      <c r="L84" s="58">
        <f>L83+L82</f>
        <v>0</v>
      </c>
      <c r="M84" s="105"/>
    </row>
    <row r="85" spans="1:12" ht="13.5">
      <c r="A85" s="340"/>
      <c r="B85" s="146" t="s">
        <v>131</v>
      </c>
      <c r="C85" s="334">
        <v>0.08</v>
      </c>
      <c r="D85" s="56"/>
      <c r="E85" s="341"/>
      <c r="F85" s="146"/>
      <c r="G85" s="114"/>
      <c r="H85" s="114"/>
      <c r="I85" s="114"/>
      <c r="J85" s="342"/>
      <c r="K85" s="342"/>
      <c r="L85" s="142">
        <f>L84*C85</f>
        <v>0</v>
      </c>
    </row>
    <row r="86" spans="1:12" ht="13.5">
      <c r="A86" s="343"/>
      <c r="B86" s="155" t="s">
        <v>5</v>
      </c>
      <c r="C86" s="334"/>
      <c r="D86" s="56"/>
      <c r="E86" s="341"/>
      <c r="F86" s="146"/>
      <c r="G86" s="114"/>
      <c r="H86" s="114"/>
      <c r="I86" s="114"/>
      <c r="J86" s="342"/>
      <c r="K86" s="342"/>
      <c r="L86" s="142">
        <f>L85+L84</f>
        <v>0</v>
      </c>
    </row>
    <row r="87" spans="1:12" ht="13.5">
      <c r="A87" s="343"/>
      <c r="B87" s="146" t="s">
        <v>120</v>
      </c>
      <c r="C87" s="334">
        <v>0.05</v>
      </c>
      <c r="D87" s="56"/>
      <c r="E87" s="341"/>
      <c r="F87" s="146"/>
      <c r="G87" s="114"/>
      <c r="H87" s="114"/>
      <c r="I87" s="114"/>
      <c r="J87" s="342"/>
      <c r="K87" s="342"/>
      <c r="L87" s="142">
        <f>L86*C87</f>
        <v>0</v>
      </c>
    </row>
    <row r="88" spans="1:12" ht="13.5">
      <c r="A88" s="343"/>
      <c r="B88" s="155" t="s">
        <v>5</v>
      </c>
      <c r="C88" s="334"/>
      <c r="D88" s="56"/>
      <c r="E88" s="341"/>
      <c r="F88" s="146"/>
      <c r="G88" s="114"/>
      <c r="H88" s="114"/>
      <c r="I88" s="114"/>
      <c r="J88" s="342"/>
      <c r="K88" s="342"/>
      <c r="L88" s="142">
        <f>L87+L86</f>
        <v>0</v>
      </c>
    </row>
    <row r="89" spans="1:12" ht="13.5">
      <c r="A89" s="343"/>
      <c r="B89" s="146" t="s">
        <v>132</v>
      </c>
      <c r="C89" s="334">
        <v>0.18</v>
      </c>
      <c r="D89" s="56"/>
      <c r="E89" s="341"/>
      <c r="F89" s="146"/>
      <c r="G89" s="114"/>
      <c r="H89" s="114"/>
      <c r="I89" s="114"/>
      <c r="J89" s="342"/>
      <c r="K89" s="342"/>
      <c r="L89" s="142">
        <f>L88*C89</f>
        <v>0</v>
      </c>
    </row>
    <row r="90" spans="1:12" ht="13.5">
      <c r="A90" s="343"/>
      <c r="B90" s="155" t="s">
        <v>140</v>
      </c>
      <c r="C90" s="344"/>
      <c r="D90" s="344"/>
      <c r="E90" s="344"/>
      <c r="F90" s="344"/>
      <c r="G90" s="345"/>
      <c r="H90" s="345"/>
      <c r="I90" s="345"/>
      <c r="J90" s="345"/>
      <c r="K90" s="345"/>
      <c r="L90" s="104">
        <f>L89+L88</f>
        <v>0</v>
      </c>
    </row>
    <row r="91" ht="13.5">
      <c r="L91" s="106"/>
    </row>
    <row r="93" ht="13.5">
      <c r="L93" s="105"/>
    </row>
    <row r="98" ht="13.5">
      <c r="L98" s="105"/>
    </row>
  </sheetData>
  <sheetProtection/>
  <mergeCells count="8">
    <mergeCell ref="B13:E13"/>
    <mergeCell ref="B26:E26"/>
    <mergeCell ref="L10:L11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88"/>
  <sheetViews>
    <sheetView zoomScalePageLayoutView="0" workbookViewId="0" topLeftCell="A64">
      <selection activeCell="O62" sqref="N62:O62"/>
    </sheetView>
  </sheetViews>
  <sheetFormatPr defaultColWidth="9.00390625" defaultRowHeight="12.75"/>
  <cols>
    <col min="1" max="1" width="6.25390625" style="65" customWidth="1"/>
    <col min="2" max="2" width="47.125" style="65" customWidth="1"/>
    <col min="3" max="3" width="9.125" style="65" customWidth="1"/>
    <col min="4" max="4" width="9.375" style="65" customWidth="1"/>
    <col min="5" max="5" width="9.00390625" style="65" customWidth="1"/>
    <col min="6" max="6" width="9.75390625" style="65" customWidth="1"/>
    <col min="7" max="7" width="10.75390625" style="65" customWidth="1"/>
    <col min="8" max="8" width="9.125" style="65" customWidth="1"/>
    <col min="9" max="11" width="12.125" style="65" customWidth="1"/>
    <col min="12" max="12" width="13.625" style="65" customWidth="1"/>
    <col min="13" max="16384" width="9.125" style="65" customWidth="1"/>
  </cols>
  <sheetData>
    <row r="2" spans="2:12" ht="18" customHeight="1">
      <c r="B2" s="64" t="s">
        <v>370</v>
      </c>
      <c r="C2" s="64"/>
      <c r="D2" s="64"/>
      <c r="E2" s="237"/>
      <c r="F2" s="237"/>
      <c r="G2" s="237"/>
      <c r="H2" s="138"/>
      <c r="I2" s="66"/>
      <c r="J2" s="66"/>
      <c r="K2" s="66"/>
      <c r="L2" s="66"/>
    </row>
    <row r="3" spans="2:12" ht="16.5" customHeight="1">
      <c r="B3" s="64" t="s">
        <v>271</v>
      </c>
      <c r="C3" s="64"/>
      <c r="D3" s="64"/>
      <c r="E3" s="237"/>
      <c r="F3" s="237"/>
      <c r="G3" s="237"/>
      <c r="H3" s="138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272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210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2:12" ht="16.5" customHeight="1">
      <c r="B9" s="66"/>
      <c r="C9" s="66"/>
      <c r="D9" s="66"/>
      <c r="E9" s="66"/>
      <c r="F9" s="66"/>
      <c r="G9" s="66"/>
      <c r="H9" s="66"/>
      <c r="I9" s="66"/>
      <c r="J9" s="66"/>
      <c r="K9" s="68"/>
      <c r="L9" s="66"/>
    </row>
    <row r="10" spans="1:12" ht="33" customHeight="1">
      <c r="A10" s="492" t="s">
        <v>10</v>
      </c>
      <c r="B10" s="502" t="s">
        <v>11</v>
      </c>
      <c r="C10" s="502" t="s">
        <v>1</v>
      </c>
      <c r="D10" s="504" t="s">
        <v>2</v>
      </c>
      <c r="E10" s="495"/>
      <c r="F10" s="496" t="s">
        <v>3</v>
      </c>
      <c r="G10" s="497"/>
      <c r="H10" s="498" t="s">
        <v>4</v>
      </c>
      <c r="I10" s="499"/>
      <c r="J10" s="498" t="s">
        <v>179</v>
      </c>
      <c r="K10" s="499"/>
      <c r="L10" s="484" t="s">
        <v>5</v>
      </c>
    </row>
    <row r="11" spans="1:12" ht="68.25" customHeight="1">
      <c r="A11" s="493"/>
      <c r="B11" s="503"/>
      <c r="C11" s="503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485"/>
    </row>
    <row r="12" spans="1:12" ht="21" customHeight="1">
      <c r="A12" s="217" t="s">
        <v>8</v>
      </c>
      <c r="B12" s="217">
        <v>2</v>
      </c>
      <c r="C12" s="200">
        <v>3</v>
      </c>
      <c r="D12" s="72" t="s">
        <v>9</v>
      </c>
      <c r="E12" s="199">
        <v>5</v>
      </c>
      <c r="F12" s="200">
        <v>6</v>
      </c>
      <c r="G12" s="199">
        <v>7</v>
      </c>
      <c r="H12" s="200">
        <v>8</v>
      </c>
      <c r="I12" s="199">
        <v>9</v>
      </c>
      <c r="J12" s="199">
        <v>10</v>
      </c>
      <c r="K12" s="199">
        <v>11</v>
      </c>
      <c r="L12" s="217">
        <v>12</v>
      </c>
    </row>
    <row r="13" spans="1:12" ht="21" customHeight="1">
      <c r="A13" s="171"/>
      <c r="B13" s="505" t="s">
        <v>259</v>
      </c>
      <c r="C13" s="505"/>
      <c r="D13" s="505"/>
      <c r="E13" s="505"/>
      <c r="F13" s="174"/>
      <c r="G13" s="175"/>
      <c r="H13" s="176"/>
      <c r="I13" s="175"/>
      <c r="J13" s="175"/>
      <c r="K13" s="175"/>
      <c r="L13" s="177"/>
    </row>
    <row r="14" spans="1:12" ht="48.75" customHeight="1">
      <c r="A14" s="379">
        <v>1</v>
      </c>
      <c r="B14" s="240" t="s">
        <v>199</v>
      </c>
      <c r="C14" s="179" t="s">
        <v>124</v>
      </c>
      <c r="D14" s="179"/>
      <c r="E14" s="180">
        <v>1335</v>
      </c>
      <c r="F14" s="181"/>
      <c r="G14" s="183"/>
      <c r="H14" s="183"/>
      <c r="I14" s="183"/>
      <c r="J14" s="183"/>
      <c r="K14" s="181"/>
      <c r="L14" s="183"/>
    </row>
    <row r="15" spans="1:12" ht="18.75" customHeight="1">
      <c r="A15" s="398"/>
      <c r="B15" s="236" t="s">
        <v>142</v>
      </c>
      <c r="C15" s="88" t="s">
        <v>0</v>
      </c>
      <c r="D15" s="183">
        <v>1</v>
      </c>
      <c r="E15" s="181">
        <f>E14*D15</f>
        <v>1335</v>
      </c>
      <c r="F15" s="181"/>
      <c r="G15" s="183"/>
      <c r="H15" s="181"/>
      <c r="I15" s="181">
        <f>H15*E15</f>
        <v>0</v>
      </c>
      <c r="J15" s="181"/>
      <c r="K15" s="181"/>
      <c r="L15" s="181">
        <f>K15+I15+G15</f>
        <v>0</v>
      </c>
    </row>
    <row r="16" spans="1:12" ht="18.75" customHeight="1">
      <c r="A16" s="398"/>
      <c r="B16" s="82" t="s">
        <v>347</v>
      </c>
      <c r="C16" s="88" t="s">
        <v>124</v>
      </c>
      <c r="D16" s="183"/>
      <c r="E16" s="181">
        <v>75</v>
      </c>
      <c r="F16" s="181"/>
      <c r="G16" s="181">
        <f>F16*E16</f>
        <v>0</v>
      </c>
      <c r="H16" s="181"/>
      <c r="I16" s="181"/>
      <c r="J16" s="181"/>
      <c r="K16" s="181"/>
      <c r="L16" s="181">
        <f>G16</f>
        <v>0</v>
      </c>
    </row>
    <row r="17" spans="1:12" ht="18.75" customHeight="1">
      <c r="A17" s="398"/>
      <c r="B17" s="82" t="s">
        <v>348</v>
      </c>
      <c r="C17" s="88" t="s">
        <v>124</v>
      </c>
      <c r="D17" s="183"/>
      <c r="E17" s="181">
        <v>35</v>
      </c>
      <c r="F17" s="181"/>
      <c r="G17" s="181">
        <f aca="true" t="shared" si="0" ref="G17:G25">F17*E17</f>
        <v>0</v>
      </c>
      <c r="H17" s="181"/>
      <c r="I17" s="181"/>
      <c r="J17" s="181"/>
      <c r="K17" s="181"/>
      <c r="L17" s="181">
        <f aca="true" t="shared" si="1" ref="L17:L25">G17</f>
        <v>0</v>
      </c>
    </row>
    <row r="18" spans="1:12" ht="18.75" customHeight="1">
      <c r="A18" s="398"/>
      <c r="B18" s="82" t="s">
        <v>349</v>
      </c>
      <c r="C18" s="88" t="s">
        <v>124</v>
      </c>
      <c r="D18" s="183"/>
      <c r="E18" s="181">
        <v>30</v>
      </c>
      <c r="F18" s="181"/>
      <c r="G18" s="181">
        <f t="shared" si="0"/>
        <v>0</v>
      </c>
      <c r="H18" s="181"/>
      <c r="I18" s="181"/>
      <c r="J18" s="181"/>
      <c r="K18" s="181"/>
      <c r="L18" s="181">
        <f t="shared" si="1"/>
        <v>0</v>
      </c>
    </row>
    <row r="19" spans="1:12" ht="18.75" customHeight="1">
      <c r="A19" s="398"/>
      <c r="B19" s="82" t="s">
        <v>350</v>
      </c>
      <c r="C19" s="88" t="s">
        <v>124</v>
      </c>
      <c r="D19" s="183"/>
      <c r="E19" s="181">
        <v>35</v>
      </c>
      <c r="F19" s="181"/>
      <c r="G19" s="181">
        <f t="shared" si="0"/>
        <v>0</v>
      </c>
      <c r="H19" s="181"/>
      <c r="I19" s="181"/>
      <c r="J19" s="181"/>
      <c r="K19" s="181"/>
      <c r="L19" s="181">
        <f t="shared" si="1"/>
        <v>0</v>
      </c>
    </row>
    <row r="20" spans="1:12" ht="18.75" customHeight="1">
      <c r="A20" s="398"/>
      <c r="B20" s="227" t="s">
        <v>263</v>
      </c>
      <c r="C20" s="88" t="s">
        <v>124</v>
      </c>
      <c r="D20" s="183"/>
      <c r="E20" s="181">
        <v>50</v>
      </c>
      <c r="F20" s="181"/>
      <c r="G20" s="181">
        <f t="shared" si="0"/>
        <v>0</v>
      </c>
      <c r="H20" s="206"/>
      <c r="I20" s="206"/>
      <c r="J20" s="206"/>
      <c r="K20" s="206"/>
      <c r="L20" s="181">
        <f t="shared" si="1"/>
        <v>0</v>
      </c>
    </row>
    <row r="21" spans="1:12" ht="18.75" customHeight="1">
      <c r="A21" s="398"/>
      <c r="B21" s="227" t="s">
        <v>352</v>
      </c>
      <c r="C21" s="88" t="s">
        <v>124</v>
      </c>
      <c r="D21" s="183"/>
      <c r="E21" s="181">
        <v>40</v>
      </c>
      <c r="F21" s="181"/>
      <c r="G21" s="181">
        <f t="shared" si="0"/>
        <v>0</v>
      </c>
      <c r="H21" s="206"/>
      <c r="I21" s="206"/>
      <c r="J21" s="206"/>
      <c r="K21" s="206"/>
      <c r="L21" s="181">
        <f t="shared" si="1"/>
        <v>0</v>
      </c>
    </row>
    <row r="22" spans="1:12" ht="18.75" customHeight="1">
      <c r="A22" s="398"/>
      <c r="B22" s="227" t="s">
        <v>200</v>
      </c>
      <c r="C22" s="88" t="s">
        <v>124</v>
      </c>
      <c r="D22" s="183"/>
      <c r="E22" s="181">
        <v>300</v>
      </c>
      <c r="F22" s="181"/>
      <c r="G22" s="181">
        <f t="shared" si="0"/>
        <v>0</v>
      </c>
      <c r="H22" s="206"/>
      <c r="I22" s="206"/>
      <c r="J22" s="206"/>
      <c r="K22" s="206"/>
      <c r="L22" s="181">
        <f t="shared" si="1"/>
        <v>0</v>
      </c>
    </row>
    <row r="23" spans="1:12" ht="18.75" customHeight="1">
      <c r="A23" s="398"/>
      <c r="B23" s="227" t="s">
        <v>353</v>
      </c>
      <c r="C23" s="88" t="s">
        <v>124</v>
      </c>
      <c r="D23" s="183"/>
      <c r="E23" s="181">
        <v>50</v>
      </c>
      <c r="F23" s="181"/>
      <c r="G23" s="181">
        <f t="shared" si="0"/>
        <v>0</v>
      </c>
      <c r="H23" s="206"/>
      <c r="I23" s="206"/>
      <c r="J23" s="206"/>
      <c r="K23" s="206"/>
      <c r="L23" s="181">
        <f t="shared" si="1"/>
        <v>0</v>
      </c>
    </row>
    <row r="24" spans="1:12" ht="18.75" customHeight="1">
      <c r="A24" s="398"/>
      <c r="B24" s="227" t="s">
        <v>351</v>
      </c>
      <c r="C24" s="88" t="s">
        <v>124</v>
      </c>
      <c r="D24" s="183"/>
      <c r="E24" s="181">
        <v>500</v>
      </c>
      <c r="F24" s="181"/>
      <c r="G24" s="181">
        <f t="shared" si="0"/>
        <v>0</v>
      </c>
      <c r="H24" s="206"/>
      <c r="I24" s="206"/>
      <c r="J24" s="206"/>
      <c r="K24" s="206"/>
      <c r="L24" s="181">
        <f t="shared" si="1"/>
        <v>0</v>
      </c>
    </row>
    <row r="25" spans="1:12" ht="18.75" customHeight="1">
      <c r="A25" s="398"/>
      <c r="B25" s="227" t="s">
        <v>354</v>
      </c>
      <c r="C25" s="88" t="s">
        <v>124</v>
      </c>
      <c r="D25" s="183"/>
      <c r="E25" s="181">
        <v>220</v>
      </c>
      <c r="F25" s="181"/>
      <c r="G25" s="181">
        <f t="shared" si="0"/>
        <v>0</v>
      </c>
      <c r="H25" s="206"/>
      <c r="I25" s="206"/>
      <c r="J25" s="206"/>
      <c r="K25" s="206"/>
      <c r="L25" s="181">
        <f t="shared" si="1"/>
        <v>0</v>
      </c>
    </row>
    <row r="26" spans="1:12" ht="15.75" customHeight="1">
      <c r="A26" s="221">
        <v>2</v>
      </c>
      <c r="B26" s="133" t="s">
        <v>206</v>
      </c>
      <c r="C26" s="131" t="s">
        <v>136</v>
      </c>
      <c r="D26" s="132"/>
      <c r="E26" s="135">
        <v>37</v>
      </c>
      <c r="F26" s="181"/>
      <c r="G26" s="206"/>
      <c r="H26" s="206"/>
      <c r="I26" s="206"/>
      <c r="J26" s="206"/>
      <c r="K26" s="206"/>
      <c r="L26" s="206"/>
    </row>
    <row r="27" spans="1:12" ht="19.5" customHeight="1">
      <c r="A27" s="220"/>
      <c r="B27" s="236" t="s">
        <v>141</v>
      </c>
      <c r="C27" s="88" t="s">
        <v>0</v>
      </c>
      <c r="D27" s="222">
        <v>1</v>
      </c>
      <c r="E27" s="202">
        <f>E26*D27</f>
        <v>37</v>
      </c>
      <c r="F27" s="181"/>
      <c r="G27" s="206"/>
      <c r="H27" s="206"/>
      <c r="I27" s="206">
        <f>H27*E27</f>
        <v>0</v>
      </c>
      <c r="J27" s="206"/>
      <c r="K27" s="206"/>
      <c r="L27" s="206">
        <f>K27+I27+G27</f>
        <v>0</v>
      </c>
    </row>
    <row r="28" spans="1:12" ht="15.75" customHeight="1">
      <c r="A28" s="220"/>
      <c r="B28" s="134" t="s">
        <v>207</v>
      </c>
      <c r="C28" s="200" t="s">
        <v>136</v>
      </c>
      <c r="D28" s="73">
        <v>1</v>
      </c>
      <c r="E28" s="202">
        <f>D28*E26</f>
        <v>37</v>
      </c>
      <c r="F28" s="181"/>
      <c r="G28" s="206">
        <f>F28*E28</f>
        <v>0</v>
      </c>
      <c r="H28" s="206"/>
      <c r="I28" s="206"/>
      <c r="J28" s="206"/>
      <c r="K28" s="206"/>
      <c r="L28" s="206">
        <f>K28+I28+G28</f>
        <v>0</v>
      </c>
    </row>
    <row r="29" spans="1:12" ht="16.5" customHeight="1">
      <c r="A29" s="221">
        <v>4</v>
      </c>
      <c r="B29" s="133" t="s">
        <v>198</v>
      </c>
      <c r="C29" s="131" t="s">
        <v>136</v>
      </c>
      <c r="D29" s="135"/>
      <c r="E29" s="135">
        <v>10</v>
      </c>
      <c r="F29" s="181"/>
      <c r="G29" s="206"/>
      <c r="H29" s="206"/>
      <c r="I29" s="206"/>
      <c r="J29" s="206"/>
      <c r="K29" s="206"/>
      <c r="L29" s="206"/>
    </row>
    <row r="30" spans="1:12" ht="16.5" customHeight="1">
      <c r="A30" s="220"/>
      <c r="B30" s="236" t="s">
        <v>141</v>
      </c>
      <c r="C30" s="88" t="s">
        <v>0</v>
      </c>
      <c r="D30" s="224">
        <v>1</v>
      </c>
      <c r="E30" s="202">
        <f>E29*D30</f>
        <v>10</v>
      </c>
      <c r="F30" s="181"/>
      <c r="G30" s="206"/>
      <c r="H30" s="206"/>
      <c r="I30" s="206">
        <f>H30*E30</f>
        <v>0</v>
      </c>
      <c r="J30" s="206"/>
      <c r="K30" s="206"/>
      <c r="L30" s="206">
        <f>K30+I30+G30</f>
        <v>0</v>
      </c>
    </row>
    <row r="31" spans="1:12" ht="16.5" customHeight="1">
      <c r="A31" s="220"/>
      <c r="B31" s="223" t="s">
        <v>198</v>
      </c>
      <c r="C31" s="200" t="s">
        <v>136</v>
      </c>
      <c r="D31" s="202">
        <v>1</v>
      </c>
      <c r="E31" s="202">
        <f>E29*D31</f>
        <v>10</v>
      </c>
      <c r="F31" s="181"/>
      <c r="G31" s="206">
        <f>F31*E31</f>
        <v>0</v>
      </c>
      <c r="H31" s="206"/>
      <c r="I31" s="206"/>
      <c r="J31" s="206"/>
      <c r="K31" s="206"/>
      <c r="L31" s="206">
        <f>K31+I31+G31</f>
        <v>0</v>
      </c>
    </row>
    <row r="32" spans="1:12" ht="16.5" customHeight="1">
      <c r="A32" s="221">
        <v>5</v>
      </c>
      <c r="B32" s="90" t="s">
        <v>265</v>
      </c>
      <c r="C32" s="131" t="s">
        <v>136</v>
      </c>
      <c r="D32" s="132"/>
      <c r="E32" s="135">
        <v>29</v>
      </c>
      <c r="F32" s="181"/>
      <c r="G32" s="206"/>
      <c r="H32" s="206"/>
      <c r="I32" s="206"/>
      <c r="J32" s="206"/>
      <c r="K32" s="206"/>
      <c r="L32" s="206"/>
    </row>
    <row r="33" spans="1:12" ht="16.5" customHeight="1">
      <c r="A33" s="220"/>
      <c r="B33" s="236" t="s">
        <v>141</v>
      </c>
      <c r="C33" s="88" t="s">
        <v>0</v>
      </c>
      <c r="D33" s="297">
        <v>1</v>
      </c>
      <c r="E33" s="202">
        <f>E32*D33</f>
        <v>29</v>
      </c>
      <c r="F33" s="181"/>
      <c r="G33" s="206"/>
      <c r="H33" s="206"/>
      <c r="I33" s="206">
        <f>H33*E33</f>
        <v>0</v>
      </c>
      <c r="J33" s="206"/>
      <c r="K33" s="206"/>
      <c r="L33" s="206">
        <f>K33+I33+G33</f>
        <v>0</v>
      </c>
    </row>
    <row r="34" spans="1:12" ht="16.5" customHeight="1">
      <c r="A34" s="220"/>
      <c r="B34" s="223" t="s">
        <v>198</v>
      </c>
      <c r="C34" s="200" t="s">
        <v>136</v>
      </c>
      <c r="D34" s="202">
        <v>1</v>
      </c>
      <c r="E34" s="202">
        <f>E32*D34</f>
        <v>29</v>
      </c>
      <c r="F34" s="181"/>
      <c r="G34" s="206">
        <f>F34*E34</f>
        <v>0</v>
      </c>
      <c r="H34" s="206"/>
      <c r="I34" s="206"/>
      <c r="J34" s="206"/>
      <c r="K34" s="206"/>
      <c r="L34" s="206">
        <f>K34+I34+G34</f>
        <v>0</v>
      </c>
    </row>
    <row r="35" spans="1:12" ht="43.5" customHeight="1">
      <c r="A35" s="218">
        <v>6</v>
      </c>
      <c r="B35" s="133" t="s">
        <v>208</v>
      </c>
      <c r="C35" s="131" t="s">
        <v>136</v>
      </c>
      <c r="D35" s="132"/>
      <c r="E35" s="135">
        <v>20</v>
      </c>
      <c r="F35" s="181"/>
      <c r="G35" s="206"/>
      <c r="H35" s="206"/>
      <c r="I35" s="206"/>
      <c r="J35" s="206"/>
      <c r="K35" s="206"/>
      <c r="L35" s="206"/>
    </row>
    <row r="36" spans="1:12" ht="16.5" customHeight="1">
      <c r="A36" s="219"/>
      <c r="B36" s="236" t="s">
        <v>141</v>
      </c>
      <c r="C36" s="88" t="s">
        <v>0</v>
      </c>
      <c r="D36" s="296">
        <v>1</v>
      </c>
      <c r="E36" s="202">
        <f>E35*D36</f>
        <v>20</v>
      </c>
      <c r="F36" s="181"/>
      <c r="G36" s="206"/>
      <c r="H36" s="206"/>
      <c r="I36" s="206">
        <f>H36*E36</f>
        <v>0</v>
      </c>
      <c r="J36" s="206"/>
      <c r="K36" s="206"/>
      <c r="L36" s="206">
        <f>K36+I36+G36</f>
        <v>0</v>
      </c>
    </row>
    <row r="37" spans="1:12" ht="29.25" customHeight="1">
      <c r="A37" s="220"/>
      <c r="B37" s="134" t="s">
        <v>260</v>
      </c>
      <c r="C37" s="200" t="s">
        <v>136</v>
      </c>
      <c r="D37" s="201" t="s">
        <v>166</v>
      </c>
      <c r="E37" s="202">
        <v>15</v>
      </c>
      <c r="F37" s="181"/>
      <c r="G37" s="206">
        <f>F37*E37</f>
        <v>0</v>
      </c>
      <c r="H37" s="206"/>
      <c r="I37" s="206"/>
      <c r="J37" s="206"/>
      <c r="K37" s="206"/>
      <c r="L37" s="206">
        <f>K37+I37+G37</f>
        <v>0</v>
      </c>
    </row>
    <row r="38" spans="1:12" ht="29.25" customHeight="1">
      <c r="A38" s="220"/>
      <c r="B38" s="134" t="s">
        <v>266</v>
      </c>
      <c r="C38" s="200" t="s">
        <v>136</v>
      </c>
      <c r="D38" s="201" t="s">
        <v>166</v>
      </c>
      <c r="E38" s="202">
        <v>5</v>
      </c>
      <c r="F38" s="181"/>
      <c r="G38" s="206">
        <f>F38*E38</f>
        <v>0</v>
      </c>
      <c r="H38" s="206"/>
      <c r="I38" s="206"/>
      <c r="J38" s="206"/>
      <c r="K38" s="206"/>
      <c r="L38" s="206">
        <f>K38+I38+G38</f>
        <v>0</v>
      </c>
    </row>
    <row r="39" spans="1:12" ht="29.25" customHeight="1">
      <c r="A39" s="218">
        <v>7</v>
      </c>
      <c r="B39" s="133" t="s">
        <v>267</v>
      </c>
      <c r="C39" s="131" t="s">
        <v>136</v>
      </c>
      <c r="D39" s="132"/>
      <c r="E39" s="135">
        <v>3</v>
      </c>
      <c r="F39" s="181"/>
      <c r="G39" s="206"/>
      <c r="H39" s="206"/>
      <c r="I39" s="206"/>
      <c r="J39" s="206"/>
      <c r="K39" s="206"/>
      <c r="L39" s="206"/>
    </row>
    <row r="40" spans="1:12" ht="18" customHeight="1">
      <c r="A40" s="219"/>
      <c r="B40" s="236" t="s">
        <v>141</v>
      </c>
      <c r="C40" s="88" t="s">
        <v>0</v>
      </c>
      <c r="D40" s="296">
        <v>1</v>
      </c>
      <c r="E40" s="202">
        <f>E39*D40</f>
        <v>3</v>
      </c>
      <c r="F40" s="181"/>
      <c r="G40" s="206"/>
      <c r="H40" s="206"/>
      <c r="I40" s="206">
        <f>H40*E40</f>
        <v>0</v>
      </c>
      <c r="J40" s="206"/>
      <c r="K40" s="206"/>
      <c r="L40" s="206">
        <f>K40+I40+G40</f>
        <v>0</v>
      </c>
    </row>
    <row r="41" spans="1:12" ht="29.25" customHeight="1">
      <c r="A41" s="220"/>
      <c r="B41" s="134" t="s">
        <v>268</v>
      </c>
      <c r="C41" s="200" t="s">
        <v>136</v>
      </c>
      <c r="D41" s="73">
        <v>1</v>
      </c>
      <c r="E41" s="202">
        <f>E39*D41</f>
        <v>3</v>
      </c>
      <c r="F41" s="181"/>
      <c r="G41" s="206">
        <f>F41*E41</f>
        <v>0</v>
      </c>
      <c r="H41" s="206"/>
      <c r="I41" s="206"/>
      <c r="J41" s="206"/>
      <c r="K41" s="206"/>
      <c r="L41" s="206">
        <f>K41+I41+G41</f>
        <v>0</v>
      </c>
    </row>
    <row r="42" spans="1:12" ht="20.25" customHeight="1">
      <c r="A42" s="218">
        <v>8</v>
      </c>
      <c r="B42" s="295" t="s">
        <v>264</v>
      </c>
      <c r="C42" s="131" t="s">
        <v>136</v>
      </c>
      <c r="D42" s="132"/>
      <c r="E42" s="135">
        <v>6</v>
      </c>
      <c r="F42" s="181"/>
      <c r="G42" s="206"/>
      <c r="H42" s="206"/>
      <c r="I42" s="206"/>
      <c r="J42" s="206"/>
      <c r="K42" s="206"/>
      <c r="L42" s="206"/>
    </row>
    <row r="43" spans="1:12" ht="18.75" customHeight="1">
      <c r="A43" s="220"/>
      <c r="B43" s="236" t="s">
        <v>141</v>
      </c>
      <c r="C43" s="88" t="s">
        <v>0</v>
      </c>
      <c r="D43" s="202">
        <v>1</v>
      </c>
      <c r="E43" s="202">
        <f>E42*D43</f>
        <v>6</v>
      </c>
      <c r="F43" s="181"/>
      <c r="G43" s="206"/>
      <c r="H43" s="206"/>
      <c r="I43" s="206">
        <f>H43*E43</f>
        <v>0</v>
      </c>
      <c r="J43" s="206"/>
      <c r="K43" s="206"/>
      <c r="L43" s="206">
        <f>K43+I43+G43</f>
        <v>0</v>
      </c>
    </row>
    <row r="44" spans="1:12" ht="31.5" customHeight="1">
      <c r="A44" s="220"/>
      <c r="B44" s="294" t="s">
        <v>261</v>
      </c>
      <c r="C44" s="200" t="s">
        <v>136</v>
      </c>
      <c r="D44" s="73">
        <v>1</v>
      </c>
      <c r="E44" s="202">
        <f>E42*D44</f>
        <v>6</v>
      </c>
      <c r="F44" s="181"/>
      <c r="G44" s="206">
        <f>F44*E44</f>
        <v>0</v>
      </c>
      <c r="H44" s="206"/>
      <c r="I44" s="206"/>
      <c r="J44" s="206"/>
      <c r="K44" s="206"/>
      <c r="L44" s="206">
        <f>K44+I44+G44</f>
        <v>0</v>
      </c>
    </row>
    <row r="45" spans="1:12" ht="17.25" customHeight="1">
      <c r="A45" s="218">
        <v>9</v>
      </c>
      <c r="B45" s="133" t="s">
        <v>216</v>
      </c>
      <c r="C45" s="131" t="s">
        <v>136</v>
      </c>
      <c r="D45" s="132"/>
      <c r="E45" s="135">
        <v>1</v>
      </c>
      <c r="F45" s="181"/>
      <c r="G45" s="206"/>
      <c r="H45" s="206"/>
      <c r="I45" s="206"/>
      <c r="J45" s="206"/>
      <c r="K45" s="206"/>
      <c r="L45" s="206"/>
    </row>
    <row r="46" spans="1:12" ht="17.25" customHeight="1">
      <c r="A46" s="219"/>
      <c r="B46" s="236" t="s">
        <v>141</v>
      </c>
      <c r="C46" s="88" t="s">
        <v>0</v>
      </c>
      <c r="D46" s="72" t="s">
        <v>262</v>
      </c>
      <c r="E46" s="202">
        <f>E45*D46</f>
        <v>1</v>
      </c>
      <c r="F46" s="181"/>
      <c r="G46" s="206"/>
      <c r="H46" s="206"/>
      <c r="I46" s="206">
        <f>H46*E46</f>
        <v>0</v>
      </c>
      <c r="J46" s="206"/>
      <c r="K46" s="206"/>
      <c r="L46" s="206">
        <f>K46+I46+G46</f>
        <v>0</v>
      </c>
    </row>
    <row r="47" spans="1:12" ht="17.25" customHeight="1">
      <c r="A47" s="219"/>
      <c r="B47" s="134" t="s">
        <v>217</v>
      </c>
      <c r="C47" s="200" t="s">
        <v>136</v>
      </c>
      <c r="D47" s="72" t="s">
        <v>262</v>
      </c>
      <c r="E47" s="202">
        <f>E45*D47</f>
        <v>1</v>
      </c>
      <c r="F47" s="181"/>
      <c r="G47" s="206">
        <f>F47*E47</f>
        <v>0</v>
      </c>
      <c r="H47" s="206"/>
      <c r="I47" s="206"/>
      <c r="J47" s="206"/>
      <c r="K47" s="206"/>
      <c r="L47" s="206">
        <f>G47</f>
        <v>0</v>
      </c>
    </row>
    <row r="48" spans="1:12" ht="15.75" customHeight="1">
      <c r="A48" s="400"/>
      <c r="B48" s="226" t="s">
        <v>5</v>
      </c>
      <c r="C48" s="179"/>
      <c r="D48" s="179"/>
      <c r="E48" s="179"/>
      <c r="F48" s="180"/>
      <c r="G48" s="180">
        <f>SUM(G14:G47)</f>
        <v>0</v>
      </c>
      <c r="H48" s="180"/>
      <c r="I48" s="180">
        <f>SUM(I14:I47)</f>
        <v>0</v>
      </c>
      <c r="J48" s="180"/>
      <c r="K48" s="180"/>
      <c r="L48" s="180">
        <f>SUM(L14:L47)</f>
        <v>0</v>
      </c>
    </row>
    <row r="49" spans="1:12" ht="15.75" customHeight="1">
      <c r="A49" s="401"/>
      <c r="B49" s="99" t="s">
        <v>129</v>
      </c>
      <c r="C49" s="204">
        <v>0.05</v>
      </c>
      <c r="D49" s="179"/>
      <c r="E49" s="179"/>
      <c r="F49" s="180"/>
      <c r="G49" s="180"/>
      <c r="H49" s="180"/>
      <c r="I49" s="180"/>
      <c r="J49" s="180"/>
      <c r="K49" s="180"/>
      <c r="L49" s="181">
        <f>G48*C49</f>
        <v>0</v>
      </c>
    </row>
    <row r="50" spans="1:12" ht="15.75" customHeight="1">
      <c r="A50" s="401"/>
      <c r="B50" s="95" t="s">
        <v>5</v>
      </c>
      <c r="C50" s="93"/>
      <c r="D50" s="179"/>
      <c r="E50" s="179"/>
      <c r="F50" s="180"/>
      <c r="G50" s="180"/>
      <c r="H50" s="180"/>
      <c r="I50" s="180"/>
      <c r="J50" s="180"/>
      <c r="K50" s="180"/>
      <c r="L50" s="181">
        <f>L49+L48</f>
        <v>0</v>
      </c>
    </row>
    <row r="51" spans="1:12" ht="15.75" customHeight="1">
      <c r="A51" s="401"/>
      <c r="B51" s="179" t="s">
        <v>181</v>
      </c>
      <c r="C51" s="225">
        <v>0.75</v>
      </c>
      <c r="D51" s="179"/>
      <c r="E51" s="179"/>
      <c r="F51" s="180"/>
      <c r="G51" s="180"/>
      <c r="H51" s="180"/>
      <c r="I51" s="180"/>
      <c r="J51" s="180"/>
      <c r="K51" s="180"/>
      <c r="L51" s="181">
        <f>I48*C51</f>
        <v>0</v>
      </c>
    </row>
    <row r="52" spans="1:12" ht="15.75" customHeight="1">
      <c r="A52" s="401"/>
      <c r="B52" s="226" t="s">
        <v>5</v>
      </c>
      <c r="C52" s="179"/>
      <c r="D52" s="179"/>
      <c r="E52" s="179"/>
      <c r="F52" s="180"/>
      <c r="G52" s="180"/>
      <c r="H52" s="180"/>
      <c r="I52" s="180"/>
      <c r="J52" s="180"/>
      <c r="K52" s="180"/>
      <c r="L52" s="181">
        <f>L51+L50</f>
        <v>0</v>
      </c>
    </row>
    <row r="53" spans="1:12" ht="15.75" customHeight="1">
      <c r="A53" s="401"/>
      <c r="B53" s="179" t="s">
        <v>182</v>
      </c>
      <c r="C53" s="225">
        <v>0.08</v>
      </c>
      <c r="D53" s="179"/>
      <c r="E53" s="179"/>
      <c r="F53" s="180"/>
      <c r="G53" s="180"/>
      <c r="H53" s="180"/>
      <c r="I53" s="180"/>
      <c r="J53" s="180"/>
      <c r="K53" s="180"/>
      <c r="L53" s="181">
        <f>L52*C53</f>
        <v>0</v>
      </c>
    </row>
    <row r="54" spans="1:12" ht="15.75" customHeight="1">
      <c r="A54" s="401"/>
      <c r="B54" s="288" t="s">
        <v>5</v>
      </c>
      <c r="C54" s="228"/>
      <c r="D54" s="228"/>
      <c r="E54" s="228"/>
      <c r="F54" s="229"/>
      <c r="G54" s="229"/>
      <c r="H54" s="229"/>
      <c r="I54" s="229"/>
      <c r="J54" s="229"/>
      <c r="K54" s="229"/>
      <c r="L54" s="229">
        <f>L53+L52</f>
        <v>0</v>
      </c>
    </row>
    <row r="55" spans="1:12" ht="21" customHeight="1">
      <c r="A55" s="289"/>
      <c r="B55" s="501" t="s">
        <v>201</v>
      </c>
      <c r="C55" s="501"/>
      <c r="D55" s="501"/>
      <c r="E55" s="501"/>
      <c r="F55" s="290"/>
      <c r="G55" s="291"/>
      <c r="H55" s="292"/>
      <c r="I55" s="291"/>
      <c r="J55" s="291"/>
      <c r="K55" s="291"/>
      <c r="L55" s="293"/>
    </row>
    <row r="56" spans="1:12" ht="32.25" customHeight="1">
      <c r="A56" s="379">
        <v>1</v>
      </c>
      <c r="B56" s="240" t="s">
        <v>358</v>
      </c>
      <c r="C56" s="179" t="s">
        <v>133</v>
      </c>
      <c r="D56" s="179"/>
      <c r="E56" s="180">
        <v>22</v>
      </c>
      <c r="F56" s="181"/>
      <c r="G56" s="181"/>
      <c r="H56" s="181"/>
      <c r="I56" s="181"/>
      <c r="J56" s="181"/>
      <c r="K56" s="181"/>
      <c r="L56" s="181"/>
    </row>
    <row r="57" spans="1:12" ht="15.75" customHeight="1">
      <c r="A57" s="398"/>
      <c r="B57" s="359" t="s">
        <v>141</v>
      </c>
      <c r="C57" s="126" t="s">
        <v>0</v>
      </c>
      <c r="D57" s="208">
        <v>1</v>
      </c>
      <c r="E57" s="208">
        <f>E56*D57</f>
        <v>22</v>
      </c>
      <c r="F57" s="181"/>
      <c r="G57" s="181"/>
      <c r="H57" s="181"/>
      <c r="I57" s="181">
        <f>H57*E57</f>
        <v>0</v>
      </c>
      <c r="J57" s="181"/>
      <c r="K57" s="181"/>
      <c r="L57" s="181">
        <f>I57</f>
        <v>0</v>
      </c>
    </row>
    <row r="58" spans="1:12" ht="27.75" customHeight="1">
      <c r="A58" s="379">
        <v>2</v>
      </c>
      <c r="B58" s="240" t="s">
        <v>402</v>
      </c>
      <c r="C58" s="117" t="s">
        <v>133</v>
      </c>
      <c r="D58" s="180"/>
      <c r="E58" s="180">
        <v>22</v>
      </c>
      <c r="F58" s="181"/>
      <c r="G58" s="181"/>
      <c r="H58" s="181"/>
      <c r="I58" s="181"/>
      <c r="J58" s="181"/>
      <c r="K58" s="181"/>
      <c r="L58" s="181"/>
    </row>
    <row r="59" spans="1:12" ht="15.75" customHeight="1">
      <c r="A59" s="398"/>
      <c r="B59" s="236" t="s">
        <v>141</v>
      </c>
      <c r="C59" s="302" t="s">
        <v>0</v>
      </c>
      <c r="D59" s="273">
        <v>1</v>
      </c>
      <c r="E59" s="273">
        <f>E58*D59</f>
        <v>22</v>
      </c>
      <c r="F59" s="273"/>
      <c r="G59" s="275"/>
      <c r="H59" s="273"/>
      <c r="I59" s="275">
        <f>H59*E59</f>
        <v>0</v>
      </c>
      <c r="J59" s="273"/>
      <c r="K59" s="273"/>
      <c r="L59" s="247">
        <f>K59+I59+G59</f>
        <v>0</v>
      </c>
    </row>
    <row r="60" spans="1:12" ht="15.75" customHeight="1">
      <c r="A60" s="398"/>
      <c r="B60" s="294" t="s">
        <v>275</v>
      </c>
      <c r="C60" s="196" t="s">
        <v>128</v>
      </c>
      <c r="D60" s="136">
        <v>1.75</v>
      </c>
      <c r="E60" s="305">
        <f>E58*D60</f>
        <v>38.5</v>
      </c>
      <c r="F60" s="196"/>
      <c r="G60" s="305"/>
      <c r="H60" s="196"/>
      <c r="I60" s="195"/>
      <c r="J60" s="305"/>
      <c r="K60" s="305">
        <f>J60*E60</f>
        <v>0</v>
      </c>
      <c r="L60" s="305">
        <f>K60</f>
        <v>0</v>
      </c>
    </row>
    <row r="61" spans="1:12" ht="21" customHeight="1">
      <c r="A61" s="379">
        <v>3</v>
      </c>
      <c r="B61" s="226" t="s">
        <v>202</v>
      </c>
      <c r="C61" s="179" t="s">
        <v>133</v>
      </c>
      <c r="D61" s="180"/>
      <c r="E61" s="180">
        <v>14</v>
      </c>
      <c r="F61" s="181"/>
      <c r="G61" s="181"/>
      <c r="H61" s="181"/>
      <c r="I61" s="181"/>
      <c r="J61" s="181"/>
      <c r="K61" s="181"/>
      <c r="L61" s="181"/>
    </row>
    <row r="62" spans="1:12" ht="15.75" customHeight="1">
      <c r="A62" s="398"/>
      <c r="B62" s="236" t="s">
        <v>141</v>
      </c>
      <c r="C62" s="88" t="s">
        <v>0</v>
      </c>
      <c r="D62" s="181">
        <v>1</v>
      </c>
      <c r="E62" s="181">
        <f>E61*D62</f>
        <v>14</v>
      </c>
      <c r="F62" s="181"/>
      <c r="G62" s="181"/>
      <c r="H62" s="181"/>
      <c r="I62" s="181">
        <f>H62*E62</f>
        <v>0</v>
      </c>
      <c r="J62" s="181"/>
      <c r="K62" s="181"/>
      <c r="L62" s="181">
        <f>I62</f>
        <v>0</v>
      </c>
    </row>
    <row r="63" spans="1:12" ht="15.75" customHeight="1">
      <c r="A63" s="398"/>
      <c r="B63" s="227" t="s">
        <v>203</v>
      </c>
      <c r="C63" s="183" t="s">
        <v>133</v>
      </c>
      <c r="D63" s="181">
        <v>1.1</v>
      </c>
      <c r="E63" s="181">
        <f>E61*D63</f>
        <v>15.400000000000002</v>
      </c>
      <c r="F63" s="181"/>
      <c r="G63" s="181">
        <f>F63*E63</f>
        <v>0</v>
      </c>
      <c r="H63" s="181"/>
      <c r="I63" s="181"/>
      <c r="J63" s="181"/>
      <c r="K63" s="181"/>
      <c r="L63" s="181">
        <f>G63</f>
        <v>0</v>
      </c>
    </row>
    <row r="64" spans="1:12" ht="15.75" customHeight="1">
      <c r="A64" s="398"/>
      <c r="B64" s="227" t="s">
        <v>209</v>
      </c>
      <c r="C64" s="183" t="s">
        <v>124</v>
      </c>
      <c r="D64" s="183"/>
      <c r="E64" s="181">
        <v>160</v>
      </c>
      <c r="F64" s="181"/>
      <c r="G64" s="181">
        <f>F64*E64</f>
        <v>0</v>
      </c>
      <c r="H64" s="181"/>
      <c r="I64" s="181"/>
      <c r="J64" s="181"/>
      <c r="K64" s="181"/>
      <c r="L64" s="181">
        <f>G64</f>
        <v>0</v>
      </c>
    </row>
    <row r="65" spans="1:14" ht="15.75" customHeight="1">
      <c r="A65" s="379">
        <v>4</v>
      </c>
      <c r="B65" s="226" t="s">
        <v>359</v>
      </c>
      <c r="C65" s="179" t="s">
        <v>124</v>
      </c>
      <c r="D65" s="180"/>
      <c r="E65" s="180">
        <v>100</v>
      </c>
      <c r="F65" s="181"/>
      <c r="G65" s="181"/>
      <c r="H65" s="181"/>
      <c r="I65" s="181"/>
      <c r="J65" s="181"/>
      <c r="K65" s="181"/>
      <c r="L65" s="181"/>
      <c r="N65" s="65">
        <f>22-14-4</f>
        <v>4</v>
      </c>
    </row>
    <row r="66" spans="1:12" ht="15.75" customHeight="1">
      <c r="A66" s="398"/>
      <c r="B66" s="236" t="s">
        <v>141</v>
      </c>
      <c r="C66" s="88" t="s">
        <v>0</v>
      </c>
      <c r="D66" s="181">
        <v>1</v>
      </c>
      <c r="E66" s="181">
        <f>E65*D66</f>
        <v>100</v>
      </c>
      <c r="F66" s="181"/>
      <c r="G66" s="181"/>
      <c r="H66" s="181"/>
      <c r="I66" s="181">
        <f>H66*E66</f>
        <v>0</v>
      </c>
      <c r="J66" s="181"/>
      <c r="K66" s="181"/>
      <c r="L66" s="181">
        <f>I66</f>
        <v>0</v>
      </c>
    </row>
    <row r="67" spans="1:12" ht="15.75" customHeight="1">
      <c r="A67" s="398"/>
      <c r="B67" s="227" t="s">
        <v>360</v>
      </c>
      <c r="C67" s="183" t="s">
        <v>124</v>
      </c>
      <c r="D67" s="181">
        <v>1</v>
      </c>
      <c r="E67" s="181">
        <f>E65*D67</f>
        <v>100</v>
      </c>
      <c r="F67" s="181"/>
      <c r="G67" s="181">
        <f>F67*E67</f>
        <v>0</v>
      </c>
      <c r="H67" s="181"/>
      <c r="I67" s="181"/>
      <c r="J67" s="181"/>
      <c r="K67" s="181"/>
      <c r="L67" s="181">
        <f>G67</f>
        <v>0</v>
      </c>
    </row>
    <row r="68" spans="1:12" ht="15.75" customHeight="1">
      <c r="A68" s="398"/>
      <c r="B68" s="390" t="s">
        <v>209</v>
      </c>
      <c r="C68" s="183" t="s">
        <v>124</v>
      </c>
      <c r="D68" s="181">
        <v>1</v>
      </c>
      <c r="E68" s="181">
        <v>160</v>
      </c>
      <c r="F68" s="181"/>
      <c r="G68" s="181">
        <f>F68*E68</f>
        <v>0</v>
      </c>
      <c r="H68" s="181"/>
      <c r="I68" s="181"/>
      <c r="J68" s="181"/>
      <c r="K68" s="181"/>
      <c r="L68" s="181">
        <f>G68</f>
        <v>0</v>
      </c>
    </row>
    <row r="69" spans="1:12" ht="31.5" customHeight="1">
      <c r="A69" s="210">
        <v>5</v>
      </c>
      <c r="B69" s="240" t="s">
        <v>401</v>
      </c>
      <c r="C69" s="179" t="s">
        <v>133</v>
      </c>
      <c r="D69" s="180"/>
      <c r="E69" s="180">
        <v>4</v>
      </c>
      <c r="F69" s="181"/>
      <c r="G69" s="181"/>
      <c r="H69" s="181"/>
      <c r="I69" s="181"/>
      <c r="J69" s="181"/>
      <c r="K69" s="181"/>
      <c r="L69" s="181"/>
    </row>
    <row r="70" spans="1:12" ht="15.75" customHeight="1">
      <c r="A70" s="212"/>
      <c r="B70" s="236" t="s">
        <v>141</v>
      </c>
      <c r="C70" s="88" t="s">
        <v>0</v>
      </c>
      <c r="D70" s="181">
        <v>1</v>
      </c>
      <c r="E70" s="181">
        <f>E69*D70</f>
        <v>4</v>
      </c>
      <c r="F70" s="181"/>
      <c r="G70" s="181"/>
      <c r="H70" s="181"/>
      <c r="I70" s="181">
        <f>H70*E70</f>
        <v>0</v>
      </c>
      <c r="J70" s="181"/>
      <c r="K70" s="181"/>
      <c r="L70" s="181">
        <f>I70</f>
        <v>0</v>
      </c>
    </row>
    <row r="71" spans="1:12" ht="15.75" customHeight="1">
      <c r="A71" s="212"/>
      <c r="B71" s="227" t="s">
        <v>157</v>
      </c>
      <c r="C71" s="183" t="s">
        <v>133</v>
      </c>
      <c r="D71" s="181">
        <v>1.1</v>
      </c>
      <c r="E71" s="181">
        <f>E69*D71</f>
        <v>4.4</v>
      </c>
      <c r="F71" s="181"/>
      <c r="G71" s="181">
        <f>F71*E71</f>
        <v>0</v>
      </c>
      <c r="H71" s="181"/>
      <c r="I71" s="181"/>
      <c r="J71" s="181"/>
      <c r="K71" s="181"/>
      <c r="L71" s="181">
        <f>G71</f>
        <v>0</v>
      </c>
    </row>
    <row r="72" spans="1:12" ht="15.75" customHeight="1">
      <c r="A72" s="210">
        <v>6</v>
      </c>
      <c r="B72" s="240" t="s">
        <v>361</v>
      </c>
      <c r="C72" s="117" t="s">
        <v>133</v>
      </c>
      <c r="D72" s="180"/>
      <c r="E72" s="180">
        <v>4</v>
      </c>
      <c r="F72" s="181"/>
      <c r="G72" s="181"/>
      <c r="H72" s="181"/>
      <c r="I72" s="181"/>
      <c r="J72" s="181"/>
      <c r="K72" s="181"/>
      <c r="L72" s="181"/>
    </row>
    <row r="73" spans="1:12" ht="15.75" customHeight="1">
      <c r="A73" s="212"/>
      <c r="B73" s="236" t="s">
        <v>141</v>
      </c>
      <c r="C73" s="88" t="s">
        <v>0</v>
      </c>
      <c r="D73" s="181">
        <v>1</v>
      </c>
      <c r="E73" s="181">
        <f>E72*D73</f>
        <v>4</v>
      </c>
      <c r="F73" s="181"/>
      <c r="G73" s="181"/>
      <c r="H73" s="181"/>
      <c r="I73" s="181">
        <f>H73*E73</f>
        <v>0</v>
      </c>
      <c r="J73" s="181"/>
      <c r="K73" s="181"/>
      <c r="L73" s="181">
        <f>I73</f>
        <v>0</v>
      </c>
    </row>
    <row r="74" spans="1:12" ht="15.75" customHeight="1">
      <c r="A74" s="212"/>
      <c r="B74" s="227" t="s">
        <v>228</v>
      </c>
      <c r="C74" s="183" t="s">
        <v>133</v>
      </c>
      <c r="D74" s="181">
        <v>1.02</v>
      </c>
      <c r="E74" s="181">
        <f>E72*D74</f>
        <v>4.08</v>
      </c>
      <c r="F74" s="58"/>
      <c r="G74" s="181">
        <f>F74*E74</f>
        <v>0</v>
      </c>
      <c r="H74" s="181"/>
      <c r="I74" s="181"/>
      <c r="J74" s="181"/>
      <c r="K74" s="181"/>
      <c r="L74" s="181">
        <f>G74</f>
        <v>0</v>
      </c>
    </row>
    <row r="75" spans="1:12" ht="15.75" customHeight="1">
      <c r="A75" s="212"/>
      <c r="B75" s="390" t="s">
        <v>123</v>
      </c>
      <c r="C75" s="183" t="s">
        <v>0</v>
      </c>
      <c r="D75" s="181">
        <v>1.31</v>
      </c>
      <c r="E75" s="181">
        <v>160</v>
      </c>
      <c r="F75" s="181"/>
      <c r="G75" s="181">
        <f>F75*E75</f>
        <v>0</v>
      </c>
      <c r="H75" s="181"/>
      <c r="I75" s="181"/>
      <c r="J75" s="181"/>
      <c r="K75" s="181"/>
      <c r="L75" s="181">
        <f>G75</f>
        <v>0</v>
      </c>
    </row>
    <row r="76" spans="1:12" ht="15.75" customHeight="1">
      <c r="A76" s="183"/>
      <c r="B76" s="226" t="s">
        <v>5</v>
      </c>
      <c r="C76" s="179"/>
      <c r="D76" s="179"/>
      <c r="E76" s="179"/>
      <c r="F76" s="180"/>
      <c r="G76" s="180">
        <f>SUM(G56:G75)</f>
        <v>0</v>
      </c>
      <c r="H76" s="180"/>
      <c r="I76" s="180"/>
      <c r="J76" s="180"/>
      <c r="K76" s="180"/>
      <c r="L76" s="180">
        <f>SUM(L57:L75)</f>
        <v>0</v>
      </c>
    </row>
    <row r="77" spans="1:12" ht="15.75" customHeight="1">
      <c r="A77" s="216"/>
      <c r="B77" s="391" t="s">
        <v>129</v>
      </c>
      <c r="C77" s="204">
        <v>0.05</v>
      </c>
      <c r="D77" s="179"/>
      <c r="E77" s="179"/>
      <c r="F77" s="180"/>
      <c r="G77" s="180"/>
      <c r="H77" s="180"/>
      <c r="I77" s="180"/>
      <c r="J77" s="180"/>
      <c r="K77" s="180"/>
      <c r="L77" s="181">
        <f>G76*C77</f>
        <v>0</v>
      </c>
    </row>
    <row r="78" spans="1:12" ht="15.75" customHeight="1">
      <c r="A78" s="216"/>
      <c r="B78" s="205" t="s">
        <v>5</v>
      </c>
      <c r="C78" s="93"/>
      <c r="D78" s="179"/>
      <c r="E78" s="179"/>
      <c r="F78" s="180"/>
      <c r="G78" s="180"/>
      <c r="H78" s="180"/>
      <c r="I78" s="180"/>
      <c r="J78" s="180"/>
      <c r="K78" s="180"/>
      <c r="L78" s="181">
        <f>L77+L76</f>
        <v>0</v>
      </c>
    </row>
    <row r="79" spans="1:12" ht="15.75" customHeight="1">
      <c r="A79" s="216"/>
      <c r="B79" s="179" t="s">
        <v>204</v>
      </c>
      <c r="C79" s="225">
        <v>0.1</v>
      </c>
      <c r="D79" s="179"/>
      <c r="E79" s="180"/>
      <c r="F79" s="180"/>
      <c r="G79" s="180"/>
      <c r="H79" s="180"/>
      <c r="I79" s="180"/>
      <c r="J79" s="180"/>
      <c r="K79" s="180"/>
      <c r="L79" s="181">
        <f>L78*C79</f>
        <v>0</v>
      </c>
    </row>
    <row r="80" spans="1:12" ht="15.75" customHeight="1">
      <c r="A80" s="216"/>
      <c r="B80" s="226" t="s">
        <v>205</v>
      </c>
      <c r="C80" s="226"/>
      <c r="D80" s="179"/>
      <c r="E80" s="180"/>
      <c r="F80" s="180"/>
      <c r="G80" s="180"/>
      <c r="H80" s="180"/>
      <c r="I80" s="180"/>
      <c r="J80" s="180"/>
      <c r="K80" s="180"/>
      <c r="L80" s="181">
        <f>L79+L78</f>
        <v>0</v>
      </c>
    </row>
    <row r="81" spans="1:12" ht="15.75" customHeight="1">
      <c r="A81" s="216"/>
      <c r="B81" s="179" t="s">
        <v>182</v>
      </c>
      <c r="C81" s="225">
        <v>0.08</v>
      </c>
      <c r="D81" s="179"/>
      <c r="E81" s="180"/>
      <c r="F81" s="180"/>
      <c r="G81" s="180"/>
      <c r="H81" s="180"/>
      <c r="I81" s="180"/>
      <c r="J81" s="180"/>
      <c r="K81" s="180"/>
      <c r="L81" s="181">
        <f>L80*C81</f>
        <v>0</v>
      </c>
    </row>
    <row r="82" spans="1:12" ht="15.75" customHeight="1">
      <c r="A82" s="216"/>
      <c r="B82" s="226" t="s">
        <v>205</v>
      </c>
      <c r="C82" s="226"/>
      <c r="D82" s="179"/>
      <c r="E82" s="180"/>
      <c r="F82" s="180"/>
      <c r="G82" s="180"/>
      <c r="H82" s="180"/>
      <c r="I82" s="180"/>
      <c r="J82" s="180"/>
      <c r="K82" s="180"/>
      <c r="L82" s="180">
        <f>L81+L80</f>
        <v>0</v>
      </c>
    </row>
    <row r="83" spans="1:12" ht="15.75" customHeight="1">
      <c r="A83" s="216"/>
      <c r="B83" s="226" t="s">
        <v>5</v>
      </c>
      <c r="C83" s="226"/>
      <c r="D83" s="179"/>
      <c r="E83" s="180"/>
      <c r="F83" s="180"/>
      <c r="G83" s="180"/>
      <c r="H83" s="180"/>
      <c r="I83" s="180"/>
      <c r="J83" s="180"/>
      <c r="K83" s="180"/>
      <c r="L83" s="180">
        <f>L82+L54</f>
        <v>0</v>
      </c>
    </row>
    <row r="84" spans="2:12" ht="15.75" customHeight="1">
      <c r="B84" s="93" t="s">
        <v>120</v>
      </c>
      <c r="C84" s="94">
        <v>0.05</v>
      </c>
      <c r="D84" s="99"/>
      <c r="E84" s="100"/>
      <c r="F84" s="93"/>
      <c r="G84" s="91"/>
      <c r="H84" s="91"/>
      <c r="I84" s="91"/>
      <c r="J84" s="101"/>
      <c r="K84" s="101"/>
      <c r="L84" s="87">
        <f>L83*C84</f>
        <v>0</v>
      </c>
    </row>
    <row r="85" spans="2:12" ht="15.75" customHeight="1">
      <c r="B85" s="95" t="s">
        <v>5</v>
      </c>
      <c r="C85" s="94"/>
      <c r="D85" s="99"/>
      <c r="E85" s="100"/>
      <c r="F85" s="93"/>
      <c r="G85" s="91"/>
      <c r="H85" s="91"/>
      <c r="I85" s="91"/>
      <c r="J85" s="101"/>
      <c r="K85" s="101"/>
      <c r="L85" s="87">
        <f>L84+L83</f>
        <v>0</v>
      </c>
    </row>
    <row r="86" spans="2:12" ht="15.75" customHeight="1">
      <c r="B86" s="93" t="s">
        <v>132</v>
      </c>
      <c r="C86" s="94">
        <v>0.18</v>
      </c>
      <c r="D86" s="99"/>
      <c r="E86" s="100"/>
      <c r="F86" s="93"/>
      <c r="G86" s="91"/>
      <c r="H86" s="91"/>
      <c r="I86" s="91"/>
      <c r="J86" s="101"/>
      <c r="K86" s="101"/>
      <c r="L86" s="87">
        <f>L85*C86</f>
        <v>0</v>
      </c>
    </row>
    <row r="87" spans="2:12" ht="15.75" customHeight="1">
      <c r="B87" s="95" t="s">
        <v>140</v>
      </c>
      <c r="C87" s="102"/>
      <c r="D87" s="102"/>
      <c r="E87" s="102"/>
      <c r="F87" s="102"/>
      <c r="G87" s="103"/>
      <c r="H87" s="103"/>
      <c r="I87" s="103"/>
      <c r="J87" s="103"/>
      <c r="K87" s="103"/>
      <c r="L87" s="104">
        <f>L86+L85</f>
        <v>0</v>
      </c>
    </row>
    <row r="88" spans="11:12" ht="13.5">
      <c r="K88" s="105"/>
      <c r="L88" s="105"/>
    </row>
  </sheetData>
  <sheetProtection/>
  <mergeCells count="10">
    <mergeCell ref="H10:I10"/>
    <mergeCell ref="J10:K10"/>
    <mergeCell ref="L10:L11"/>
    <mergeCell ref="B55:E55"/>
    <mergeCell ref="A10:A11"/>
    <mergeCell ref="B10:B11"/>
    <mergeCell ref="C10:C11"/>
    <mergeCell ref="D10:E10"/>
    <mergeCell ref="F10:G1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7">
      <selection activeCell="N18" sqref="N18"/>
    </sheetView>
  </sheetViews>
  <sheetFormatPr defaultColWidth="8.75390625" defaultRowHeight="12.75"/>
  <cols>
    <col min="1" max="1" width="4.25390625" style="65" customWidth="1"/>
    <col min="2" max="2" width="44.875" style="65" customWidth="1"/>
    <col min="3" max="3" width="9.0039062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370</v>
      </c>
      <c r="C2" s="64"/>
      <c r="D2" s="64"/>
      <c r="E2" s="237"/>
      <c r="F2" s="237"/>
      <c r="G2" s="237"/>
      <c r="H2" s="138"/>
      <c r="I2" s="66"/>
      <c r="J2" s="66"/>
      <c r="K2" s="66"/>
      <c r="L2" s="66"/>
    </row>
    <row r="3" spans="2:12" ht="16.5" customHeight="1">
      <c r="B3" s="64" t="s">
        <v>271</v>
      </c>
      <c r="C3" s="64"/>
      <c r="D3" s="64"/>
      <c r="E3" s="237"/>
      <c r="F3" s="237"/>
      <c r="G3" s="237"/>
      <c r="H3" s="138"/>
      <c r="I3" s="66"/>
      <c r="J3" s="66"/>
      <c r="K3" s="66"/>
      <c r="L3" s="66"/>
    </row>
    <row r="4" spans="2:12" ht="16.5" customHeight="1">
      <c r="B4" s="138"/>
      <c r="C4" s="138"/>
      <c r="D4" s="138"/>
      <c r="E4" s="138"/>
      <c r="F4" s="138"/>
      <c r="G4" s="138"/>
      <c r="H4" s="138"/>
      <c r="I4" s="66"/>
      <c r="J4" s="66"/>
      <c r="K4" s="66"/>
      <c r="L4" s="66"/>
    </row>
    <row r="5" spans="2:12" ht="21" customHeight="1">
      <c r="B5" s="66"/>
      <c r="C5" s="64" t="s">
        <v>403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196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3.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42.75" customHeight="1">
      <c r="A9" s="492" t="s">
        <v>10</v>
      </c>
      <c r="B9" s="123"/>
      <c r="C9" s="70"/>
      <c r="D9" s="494" t="s">
        <v>2</v>
      </c>
      <c r="E9" s="495"/>
      <c r="F9" s="496" t="s">
        <v>3</v>
      </c>
      <c r="G9" s="497"/>
      <c r="H9" s="498" t="s">
        <v>4</v>
      </c>
      <c r="I9" s="499"/>
      <c r="J9" s="498" t="s">
        <v>126</v>
      </c>
      <c r="K9" s="499"/>
      <c r="L9" s="484" t="s">
        <v>143</v>
      </c>
    </row>
    <row r="10" spans="1:12" ht="72" customHeight="1">
      <c r="A10" s="493"/>
      <c r="B10" s="83" t="s">
        <v>11</v>
      </c>
      <c r="C10" s="84" t="s">
        <v>1</v>
      </c>
      <c r="D10" s="121" t="s">
        <v>127</v>
      </c>
      <c r="E10" s="71" t="s">
        <v>6</v>
      </c>
      <c r="F10" s="72" t="s">
        <v>7</v>
      </c>
      <c r="G10" s="73" t="s">
        <v>5</v>
      </c>
      <c r="H10" s="74" t="s">
        <v>7</v>
      </c>
      <c r="I10" s="73" t="s">
        <v>5</v>
      </c>
      <c r="J10" s="74" t="s">
        <v>7</v>
      </c>
      <c r="K10" s="73" t="s">
        <v>5</v>
      </c>
      <c r="L10" s="485"/>
    </row>
    <row r="11" spans="1:12" ht="13.5">
      <c r="A11" s="192" t="s">
        <v>8</v>
      </c>
      <c r="B11" s="193">
        <v>2</v>
      </c>
      <c r="C11" s="194">
        <v>3</v>
      </c>
      <c r="D11" s="238" t="s">
        <v>9</v>
      </c>
      <c r="E11" s="195">
        <v>5</v>
      </c>
      <c r="F11" s="196">
        <v>6</v>
      </c>
      <c r="G11" s="195">
        <v>7</v>
      </c>
      <c r="H11" s="196">
        <v>8</v>
      </c>
      <c r="I11" s="195">
        <v>9</v>
      </c>
      <c r="J11" s="195">
        <v>10</v>
      </c>
      <c r="K11" s="195">
        <v>11</v>
      </c>
      <c r="L11" s="192">
        <v>12</v>
      </c>
    </row>
    <row r="12" spans="1:12" ht="16.5">
      <c r="A12" s="373"/>
      <c r="B12" s="513" t="s">
        <v>417</v>
      </c>
      <c r="C12" s="507"/>
      <c r="D12" s="507"/>
      <c r="E12" s="507"/>
      <c r="F12" s="78"/>
      <c r="G12" s="78"/>
      <c r="H12" s="79"/>
      <c r="I12" s="78"/>
      <c r="J12" s="78"/>
      <c r="K12" s="78"/>
      <c r="L12" s="80"/>
    </row>
    <row r="13" spans="1:12" ht="13.5">
      <c r="A13" s="376">
        <v>1</v>
      </c>
      <c r="B13" s="90" t="s">
        <v>365</v>
      </c>
      <c r="C13" s="377" t="s">
        <v>136</v>
      </c>
      <c r="D13" s="378"/>
      <c r="E13" s="514">
        <v>1</v>
      </c>
      <c r="F13" s="91"/>
      <c r="G13" s="87"/>
      <c r="H13" s="375"/>
      <c r="I13" s="87"/>
      <c r="J13" s="87"/>
      <c r="K13" s="87"/>
      <c r="L13" s="87"/>
    </row>
    <row r="14" spans="1:12" ht="13.5">
      <c r="A14" s="374"/>
      <c r="B14" s="236" t="s">
        <v>141</v>
      </c>
      <c r="C14" s="88" t="s">
        <v>0</v>
      </c>
      <c r="D14" s="81">
        <v>1</v>
      </c>
      <c r="E14" s="208">
        <f>E13*D14</f>
        <v>1</v>
      </c>
      <c r="F14" s="208"/>
      <c r="G14" s="208"/>
      <c r="H14" s="207"/>
      <c r="I14" s="207">
        <f>H14*E14</f>
        <v>0</v>
      </c>
      <c r="J14" s="202"/>
      <c r="K14" s="202"/>
      <c r="L14" s="207">
        <f>K14+I14+G14</f>
        <v>0</v>
      </c>
    </row>
    <row r="15" spans="1:12" ht="13.5">
      <c r="A15" s="374"/>
      <c r="B15" s="82" t="s">
        <v>366</v>
      </c>
      <c r="C15" s="183" t="s">
        <v>124</v>
      </c>
      <c r="D15" s="181">
        <v>1</v>
      </c>
      <c r="E15" s="181">
        <f>E13*D15</f>
        <v>1</v>
      </c>
      <c r="F15" s="181"/>
      <c r="G15" s="181">
        <f>F15*E15</f>
        <v>0</v>
      </c>
      <c r="H15" s="207"/>
      <c r="I15" s="207"/>
      <c r="J15" s="202"/>
      <c r="K15" s="202"/>
      <c r="L15" s="207">
        <f>K15+I15+G15</f>
        <v>0</v>
      </c>
    </row>
    <row r="16" spans="1:12" ht="27">
      <c r="A16" s="218">
        <v>2</v>
      </c>
      <c r="B16" s="211" t="s">
        <v>362</v>
      </c>
      <c r="C16" s="179" t="s">
        <v>124</v>
      </c>
      <c r="D16" s="179"/>
      <c r="E16" s="180">
        <v>45</v>
      </c>
      <c r="F16" s="208"/>
      <c r="G16" s="208"/>
      <c r="H16" s="207"/>
      <c r="I16" s="207"/>
      <c r="J16" s="202"/>
      <c r="K16" s="202"/>
      <c r="L16" s="207"/>
    </row>
    <row r="17" spans="1:12" ht="13.5">
      <c r="A17" s="219"/>
      <c r="B17" s="236" t="s">
        <v>141</v>
      </c>
      <c r="C17" s="88" t="s">
        <v>0</v>
      </c>
      <c r="D17" s="81">
        <v>1</v>
      </c>
      <c r="E17" s="208">
        <f>E16*D17</f>
        <v>45</v>
      </c>
      <c r="F17" s="208"/>
      <c r="G17" s="208"/>
      <c r="H17" s="207"/>
      <c r="I17" s="207">
        <f>H17*E17</f>
        <v>0</v>
      </c>
      <c r="J17" s="202"/>
      <c r="K17" s="202"/>
      <c r="L17" s="207">
        <f>K17+I17+G17</f>
        <v>0</v>
      </c>
    </row>
    <row r="18" spans="1:12" ht="13.5">
      <c r="A18" s="219"/>
      <c r="B18" s="82" t="s">
        <v>183</v>
      </c>
      <c r="C18" s="183" t="s">
        <v>124</v>
      </c>
      <c r="D18" s="181">
        <v>1</v>
      </c>
      <c r="E18" s="181">
        <f>E16*D18</f>
        <v>45</v>
      </c>
      <c r="F18" s="181"/>
      <c r="G18" s="181">
        <f>F18*E18</f>
        <v>0</v>
      </c>
      <c r="H18" s="207"/>
      <c r="I18" s="207"/>
      <c r="J18" s="202"/>
      <c r="K18" s="202"/>
      <c r="L18" s="207">
        <f>K18+I18+G18</f>
        <v>0</v>
      </c>
    </row>
    <row r="19" spans="1:12" ht="27">
      <c r="A19" s="218">
        <v>3</v>
      </c>
      <c r="B19" s="211" t="s">
        <v>363</v>
      </c>
      <c r="C19" s="179" t="s">
        <v>124</v>
      </c>
      <c r="D19" s="180"/>
      <c r="E19" s="180">
        <v>50</v>
      </c>
      <c r="F19" s="208"/>
      <c r="G19" s="182"/>
      <c r="H19" s="207"/>
      <c r="I19" s="207"/>
      <c r="J19" s="209"/>
      <c r="K19" s="209"/>
      <c r="L19" s="207"/>
    </row>
    <row r="20" spans="1:12" ht="13.5">
      <c r="A20" s="219"/>
      <c r="B20" s="236" t="s">
        <v>141</v>
      </c>
      <c r="C20" s="88" t="s">
        <v>0</v>
      </c>
      <c r="D20" s="81">
        <v>1</v>
      </c>
      <c r="E20" s="181">
        <f>E19*D20</f>
        <v>50</v>
      </c>
      <c r="F20" s="208"/>
      <c r="G20" s="182"/>
      <c r="H20" s="207"/>
      <c r="I20" s="207">
        <f>H20*E20</f>
        <v>0</v>
      </c>
      <c r="J20" s="209"/>
      <c r="K20" s="209"/>
      <c r="L20" s="207">
        <f>K20+I20+G20</f>
        <v>0</v>
      </c>
    </row>
    <row r="21" spans="1:12" ht="13.5">
      <c r="A21" s="219"/>
      <c r="B21" s="82" t="s">
        <v>184</v>
      </c>
      <c r="C21" s="183" t="s">
        <v>124</v>
      </c>
      <c r="D21" s="181">
        <v>1</v>
      </c>
      <c r="E21" s="181">
        <f>E19*D21</f>
        <v>50</v>
      </c>
      <c r="F21" s="181"/>
      <c r="G21" s="182">
        <f>F21*E21</f>
        <v>0</v>
      </c>
      <c r="H21" s="207"/>
      <c r="I21" s="207"/>
      <c r="J21" s="209"/>
      <c r="K21" s="209"/>
      <c r="L21" s="207">
        <f>K21+I21+G21</f>
        <v>0</v>
      </c>
    </row>
    <row r="22" spans="1:12" ht="13.5">
      <c r="A22" s="379">
        <v>4</v>
      </c>
      <c r="B22" s="211" t="s">
        <v>185</v>
      </c>
      <c r="C22" s="179" t="s">
        <v>136</v>
      </c>
      <c r="D22" s="180"/>
      <c r="E22" s="180">
        <f>E24+E25</f>
        <v>8</v>
      </c>
      <c r="F22" s="181"/>
      <c r="G22" s="182"/>
      <c r="H22" s="181"/>
      <c r="I22" s="181"/>
      <c r="J22" s="182"/>
      <c r="K22" s="182"/>
      <c r="L22" s="207"/>
    </row>
    <row r="23" spans="1:12" ht="13.5">
      <c r="A23" s="398"/>
      <c r="B23" s="236" t="s">
        <v>141</v>
      </c>
      <c r="C23" s="88" t="s">
        <v>0</v>
      </c>
      <c r="D23" s="81">
        <v>1</v>
      </c>
      <c r="E23" s="181">
        <f>E22*D23</f>
        <v>8</v>
      </c>
      <c r="F23" s="181"/>
      <c r="G23" s="182"/>
      <c r="H23" s="181"/>
      <c r="I23" s="181">
        <f>H23*E23</f>
        <v>0</v>
      </c>
      <c r="J23" s="182"/>
      <c r="K23" s="182"/>
      <c r="L23" s="207">
        <f>K23+I23+G23</f>
        <v>0</v>
      </c>
    </row>
    <row r="24" spans="1:12" ht="13.5">
      <c r="A24" s="398"/>
      <c r="B24" s="82" t="s">
        <v>186</v>
      </c>
      <c r="C24" s="183" t="s">
        <v>136</v>
      </c>
      <c r="D24" s="183"/>
      <c r="E24" s="181">
        <v>5</v>
      </c>
      <c r="F24" s="181"/>
      <c r="G24" s="182">
        <f>F24*E24</f>
        <v>0</v>
      </c>
      <c r="H24" s="181"/>
      <c r="I24" s="181"/>
      <c r="J24" s="182"/>
      <c r="K24" s="182"/>
      <c r="L24" s="207">
        <f>K24+I24+G24</f>
        <v>0</v>
      </c>
    </row>
    <row r="25" spans="1:12" ht="13.5">
      <c r="A25" s="398"/>
      <c r="B25" s="82" t="s">
        <v>187</v>
      </c>
      <c r="C25" s="183" t="s">
        <v>136</v>
      </c>
      <c r="D25" s="183"/>
      <c r="E25" s="181">
        <v>3</v>
      </c>
      <c r="F25" s="181"/>
      <c r="G25" s="182">
        <f>F25*E25</f>
        <v>0</v>
      </c>
      <c r="H25" s="181"/>
      <c r="I25" s="181"/>
      <c r="J25" s="182"/>
      <c r="K25" s="182"/>
      <c r="L25" s="207">
        <f>K25+I25+G25</f>
        <v>0</v>
      </c>
    </row>
    <row r="26" spans="1:12" ht="19.5" customHeight="1">
      <c r="A26" s="115">
        <v>5</v>
      </c>
      <c r="B26" s="205" t="s">
        <v>188</v>
      </c>
      <c r="C26" s="99" t="s">
        <v>124</v>
      </c>
      <c r="D26" s="99"/>
      <c r="E26" s="118">
        <v>15</v>
      </c>
      <c r="F26" s="213"/>
      <c r="G26" s="214"/>
      <c r="H26" s="213"/>
      <c r="I26" s="214"/>
      <c r="J26" s="202"/>
      <c r="K26" s="202"/>
      <c r="L26" s="170"/>
    </row>
    <row r="27" spans="1:12" ht="13.5">
      <c r="A27" s="219"/>
      <c r="B27" s="236" t="s">
        <v>141</v>
      </c>
      <c r="C27" s="88" t="s">
        <v>0</v>
      </c>
      <c r="D27" s="207">
        <v>1</v>
      </c>
      <c r="E27" s="207">
        <f>E26*D27</f>
        <v>15</v>
      </c>
      <c r="F27" s="213"/>
      <c r="G27" s="214"/>
      <c r="H27" s="207"/>
      <c r="I27" s="207">
        <f>H27*E27</f>
        <v>0</v>
      </c>
      <c r="J27" s="202"/>
      <c r="K27" s="202"/>
      <c r="L27" s="207">
        <f>K27+I27+G27</f>
        <v>0</v>
      </c>
    </row>
    <row r="28" spans="1:12" ht="13.5">
      <c r="A28" s="219"/>
      <c r="B28" s="82" t="s">
        <v>189</v>
      </c>
      <c r="C28" s="183" t="s">
        <v>124</v>
      </c>
      <c r="D28" s="181">
        <v>1</v>
      </c>
      <c r="E28" s="181">
        <f>E26*D28</f>
        <v>15</v>
      </c>
      <c r="F28" s="181"/>
      <c r="G28" s="181">
        <f>F28*E28</f>
        <v>0</v>
      </c>
      <c r="H28" s="213"/>
      <c r="I28" s="214"/>
      <c r="J28" s="202"/>
      <c r="K28" s="202"/>
      <c r="L28" s="207">
        <f>K28+I28+G28</f>
        <v>0</v>
      </c>
    </row>
    <row r="29" spans="1:12" ht="18" customHeight="1">
      <c r="A29" s="115">
        <v>6</v>
      </c>
      <c r="B29" s="205" t="s">
        <v>190</v>
      </c>
      <c r="C29" s="99" t="s">
        <v>124</v>
      </c>
      <c r="D29" s="118"/>
      <c r="E29" s="118">
        <v>2</v>
      </c>
      <c r="F29" s="181"/>
      <c r="G29" s="182"/>
      <c r="H29" s="181"/>
      <c r="I29" s="181"/>
      <c r="J29" s="182"/>
      <c r="K29" s="182"/>
      <c r="L29" s="181"/>
    </row>
    <row r="30" spans="1:12" ht="13.5">
      <c r="A30" s="219"/>
      <c r="B30" s="236" t="s">
        <v>142</v>
      </c>
      <c r="C30" s="88" t="s">
        <v>0</v>
      </c>
      <c r="D30" s="181">
        <v>1</v>
      </c>
      <c r="E30" s="181">
        <f>E29*D30</f>
        <v>2</v>
      </c>
      <c r="F30" s="181"/>
      <c r="G30" s="182"/>
      <c r="H30" s="181"/>
      <c r="I30" s="181">
        <f>H30*E30</f>
        <v>0</v>
      </c>
      <c r="J30" s="182"/>
      <c r="K30" s="182"/>
      <c r="L30" s="182">
        <f>K30+I30+G30</f>
        <v>0</v>
      </c>
    </row>
    <row r="31" spans="1:12" ht="13.5">
      <c r="A31" s="219"/>
      <c r="B31" s="82" t="s">
        <v>320</v>
      </c>
      <c r="C31" s="183" t="s">
        <v>124</v>
      </c>
      <c r="D31" s="81">
        <v>1</v>
      </c>
      <c r="E31" s="181">
        <f>E29*D31</f>
        <v>2</v>
      </c>
      <c r="F31" s="181"/>
      <c r="G31" s="182">
        <f>F31*E31</f>
        <v>0</v>
      </c>
      <c r="H31" s="181"/>
      <c r="I31" s="181"/>
      <c r="J31" s="182"/>
      <c r="K31" s="182"/>
      <c r="L31" s="182">
        <f>K31+I31+G31</f>
        <v>0</v>
      </c>
    </row>
    <row r="32" spans="1:12" ht="19.5" customHeight="1">
      <c r="A32" s="218">
        <v>7</v>
      </c>
      <c r="B32" s="205" t="s">
        <v>191</v>
      </c>
      <c r="C32" s="99" t="s">
        <v>136</v>
      </c>
      <c r="D32" s="118"/>
      <c r="E32" s="180">
        <v>9</v>
      </c>
      <c r="F32" s="181"/>
      <c r="G32" s="182"/>
      <c r="H32" s="181"/>
      <c r="I32" s="181"/>
      <c r="J32" s="182"/>
      <c r="K32" s="182"/>
      <c r="L32" s="182"/>
    </row>
    <row r="33" spans="1:12" ht="13.5">
      <c r="A33" s="219"/>
      <c r="B33" s="236" t="s">
        <v>142</v>
      </c>
      <c r="C33" s="88" t="s">
        <v>0</v>
      </c>
      <c r="D33" s="81">
        <v>1</v>
      </c>
      <c r="E33" s="181">
        <f>E32*D33</f>
        <v>9</v>
      </c>
      <c r="F33" s="181"/>
      <c r="G33" s="182"/>
      <c r="H33" s="181"/>
      <c r="I33" s="181">
        <f>H33*E33</f>
        <v>0</v>
      </c>
      <c r="J33" s="182"/>
      <c r="K33" s="182"/>
      <c r="L33" s="182">
        <f aca="true" t="shared" si="0" ref="L33:L38">K33+I33+G33</f>
        <v>0</v>
      </c>
    </row>
    <row r="34" spans="1:12" ht="13.5">
      <c r="A34" s="219"/>
      <c r="B34" s="82" t="s">
        <v>321</v>
      </c>
      <c r="C34" s="183" t="s">
        <v>136</v>
      </c>
      <c r="D34" s="183"/>
      <c r="E34" s="181">
        <v>1</v>
      </c>
      <c r="F34" s="181"/>
      <c r="G34" s="181">
        <f>F34*E34</f>
        <v>0</v>
      </c>
      <c r="H34" s="213"/>
      <c r="I34" s="214"/>
      <c r="J34" s="202"/>
      <c r="K34" s="202"/>
      <c r="L34" s="182">
        <f t="shared" si="0"/>
        <v>0</v>
      </c>
    </row>
    <row r="35" spans="1:12" ht="13.5">
      <c r="A35" s="219"/>
      <c r="B35" s="82" t="s">
        <v>405</v>
      </c>
      <c r="C35" s="183" t="s">
        <v>136</v>
      </c>
      <c r="D35" s="183"/>
      <c r="E35" s="181">
        <v>6</v>
      </c>
      <c r="F35" s="181"/>
      <c r="G35" s="181">
        <f>F35*E35</f>
        <v>0</v>
      </c>
      <c r="H35" s="213"/>
      <c r="I35" s="214"/>
      <c r="J35" s="209"/>
      <c r="K35" s="209"/>
      <c r="L35" s="182">
        <f t="shared" si="0"/>
        <v>0</v>
      </c>
    </row>
    <row r="36" spans="1:12" ht="13.5">
      <c r="A36" s="219"/>
      <c r="B36" s="82" t="s">
        <v>364</v>
      </c>
      <c r="C36" s="183" t="s">
        <v>136</v>
      </c>
      <c r="D36" s="183"/>
      <c r="E36" s="181">
        <v>1</v>
      </c>
      <c r="F36" s="181"/>
      <c r="G36" s="182">
        <f>F36*E36</f>
        <v>0</v>
      </c>
      <c r="H36" s="181"/>
      <c r="I36" s="181"/>
      <c r="J36" s="182"/>
      <c r="K36" s="182"/>
      <c r="L36" s="182">
        <f t="shared" si="0"/>
        <v>0</v>
      </c>
    </row>
    <row r="37" spans="1:12" ht="13.5">
      <c r="A37" s="219"/>
      <c r="B37" s="82" t="s">
        <v>192</v>
      </c>
      <c r="C37" s="183" t="s">
        <v>136</v>
      </c>
      <c r="D37" s="183"/>
      <c r="E37" s="181">
        <v>1</v>
      </c>
      <c r="F37" s="181"/>
      <c r="G37" s="182">
        <f>F37*E37</f>
        <v>0</v>
      </c>
      <c r="H37" s="181"/>
      <c r="I37" s="181"/>
      <c r="J37" s="182"/>
      <c r="K37" s="182"/>
      <c r="L37" s="182">
        <f t="shared" si="0"/>
        <v>0</v>
      </c>
    </row>
    <row r="38" spans="1:12" ht="13.5">
      <c r="A38" s="219"/>
      <c r="B38" s="239" t="s">
        <v>123</v>
      </c>
      <c r="C38" s="173" t="s">
        <v>0</v>
      </c>
      <c r="D38" s="173">
        <v>0.24</v>
      </c>
      <c r="E38" s="181">
        <f>E32*D38</f>
        <v>2.16</v>
      </c>
      <c r="F38" s="181"/>
      <c r="G38" s="182">
        <f>F38*E38</f>
        <v>0</v>
      </c>
      <c r="H38" s="181"/>
      <c r="I38" s="181"/>
      <c r="J38" s="182"/>
      <c r="K38" s="182"/>
      <c r="L38" s="182">
        <f t="shared" si="0"/>
        <v>0</v>
      </c>
    </row>
    <row r="39" spans="1:12" ht="13.5">
      <c r="A39" s="379">
        <v>8</v>
      </c>
      <c r="B39" s="211" t="s">
        <v>193</v>
      </c>
      <c r="C39" s="179" t="s">
        <v>169</v>
      </c>
      <c r="D39" s="179"/>
      <c r="E39" s="180">
        <v>1</v>
      </c>
      <c r="F39" s="181"/>
      <c r="G39" s="182"/>
      <c r="H39" s="181"/>
      <c r="I39" s="181"/>
      <c r="J39" s="182"/>
      <c r="K39" s="182"/>
      <c r="L39" s="182"/>
    </row>
    <row r="40" spans="1:12" ht="13.5">
      <c r="A40" s="398"/>
      <c r="B40" s="236" t="s">
        <v>141</v>
      </c>
      <c r="C40" s="88" t="s">
        <v>0</v>
      </c>
      <c r="D40" s="181">
        <v>1</v>
      </c>
      <c r="E40" s="181">
        <f>E39*D40</f>
        <v>1</v>
      </c>
      <c r="F40" s="181"/>
      <c r="G40" s="182"/>
      <c r="H40" s="181"/>
      <c r="I40" s="181">
        <f>H40*E40</f>
        <v>0</v>
      </c>
      <c r="J40" s="182"/>
      <c r="K40" s="182"/>
      <c r="L40" s="182">
        <f>K40+I40+G40</f>
        <v>0</v>
      </c>
    </row>
    <row r="41" spans="1:12" ht="27">
      <c r="A41" s="398"/>
      <c r="B41" s="82" t="s">
        <v>269</v>
      </c>
      <c r="C41" s="183" t="s">
        <v>169</v>
      </c>
      <c r="D41" s="183"/>
      <c r="E41" s="181">
        <v>1</v>
      </c>
      <c r="F41" s="181"/>
      <c r="G41" s="182">
        <f>F41*E41</f>
        <v>0</v>
      </c>
      <c r="H41" s="181"/>
      <c r="I41" s="181"/>
      <c r="J41" s="182"/>
      <c r="K41" s="182"/>
      <c r="L41" s="182">
        <f>K41+I41+G41</f>
        <v>0</v>
      </c>
    </row>
    <row r="42" spans="1:12" ht="13.5">
      <c r="A42" s="399"/>
      <c r="B42" s="231" t="s">
        <v>123</v>
      </c>
      <c r="C42" s="173" t="s">
        <v>0</v>
      </c>
      <c r="D42" s="173">
        <v>0.37</v>
      </c>
      <c r="E42" s="181">
        <f>E39*D42</f>
        <v>0.37</v>
      </c>
      <c r="F42" s="181"/>
      <c r="G42" s="182">
        <f>F42*E42</f>
        <v>0</v>
      </c>
      <c r="H42" s="181"/>
      <c r="I42" s="181"/>
      <c r="J42" s="182"/>
      <c r="K42" s="182"/>
      <c r="L42" s="182">
        <f>K42+I42+G42</f>
        <v>0</v>
      </c>
    </row>
    <row r="43" spans="1:12" ht="13.5">
      <c r="A43" s="379">
        <v>9</v>
      </c>
      <c r="B43" s="211" t="s">
        <v>399</v>
      </c>
      <c r="C43" s="179" t="s">
        <v>169</v>
      </c>
      <c r="D43" s="179"/>
      <c r="E43" s="180">
        <v>1</v>
      </c>
      <c r="F43" s="181"/>
      <c r="G43" s="182"/>
      <c r="H43" s="181"/>
      <c r="I43" s="181"/>
      <c r="J43" s="182"/>
      <c r="K43" s="182"/>
      <c r="L43" s="182"/>
    </row>
    <row r="44" spans="1:12" ht="13.5">
      <c r="A44" s="398"/>
      <c r="B44" s="236" t="s">
        <v>141</v>
      </c>
      <c r="C44" s="88" t="s">
        <v>0</v>
      </c>
      <c r="D44" s="181">
        <v>1</v>
      </c>
      <c r="E44" s="181">
        <f>E43*D44</f>
        <v>1</v>
      </c>
      <c r="F44" s="181"/>
      <c r="G44" s="182"/>
      <c r="H44" s="181"/>
      <c r="I44" s="181">
        <f>H44*E44</f>
        <v>0</v>
      </c>
      <c r="J44" s="182"/>
      <c r="K44" s="182"/>
      <c r="L44" s="182">
        <f>K44+I44+G44</f>
        <v>0</v>
      </c>
    </row>
    <row r="45" spans="1:12" ht="27">
      <c r="A45" s="398"/>
      <c r="B45" s="82" t="s">
        <v>270</v>
      </c>
      <c r="C45" s="183" t="s">
        <v>169</v>
      </c>
      <c r="D45" s="183"/>
      <c r="E45" s="181">
        <v>1</v>
      </c>
      <c r="F45" s="181"/>
      <c r="G45" s="182">
        <f>F45*E45</f>
        <v>0</v>
      </c>
      <c r="H45" s="181"/>
      <c r="I45" s="181"/>
      <c r="J45" s="182"/>
      <c r="K45" s="182"/>
      <c r="L45" s="182">
        <f>K45+I45+G45</f>
        <v>0</v>
      </c>
    </row>
    <row r="46" spans="1:12" ht="13.5">
      <c r="A46" s="399"/>
      <c r="B46" s="231" t="s">
        <v>123</v>
      </c>
      <c r="C46" s="173" t="s">
        <v>0</v>
      </c>
      <c r="D46" s="173">
        <v>1.32</v>
      </c>
      <c r="E46" s="181">
        <f>E43*D46</f>
        <v>1.32</v>
      </c>
      <c r="F46" s="181"/>
      <c r="G46" s="182">
        <f>F46*E46</f>
        <v>0</v>
      </c>
      <c r="H46" s="181"/>
      <c r="I46" s="181"/>
      <c r="J46" s="182"/>
      <c r="K46" s="182"/>
      <c r="L46" s="182">
        <f>K46+I46+G46</f>
        <v>0</v>
      </c>
    </row>
    <row r="47" spans="1:12" ht="13.5">
      <c r="A47" s="379">
        <v>10</v>
      </c>
      <c r="B47" s="205" t="s">
        <v>194</v>
      </c>
      <c r="C47" s="99" t="s">
        <v>171</v>
      </c>
      <c r="D47" s="99"/>
      <c r="E47" s="118">
        <v>1</v>
      </c>
      <c r="F47" s="181"/>
      <c r="G47" s="182"/>
      <c r="H47" s="181"/>
      <c r="I47" s="181"/>
      <c r="J47" s="182"/>
      <c r="K47" s="182"/>
      <c r="L47" s="182"/>
    </row>
    <row r="48" spans="1:12" ht="13.5">
      <c r="A48" s="398"/>
      <c r="B48" s="236" t="s">
        <v>141</v>
      </c>
      <c r="C48" s="88" t="s">
        <v>0</v>
      </c>
      <c r="D48" s="81">
        <v>1</v>
      </c>
      <c r="E48" s="81">
        <f>E47*D48</f>
        <v>1</v>
      </c>
      <c r="F48" s="181"/>
      <c r="G48" s="182"/>
      <c r="H48" s="181"/>
      <c r="I48" s="181">
        <f>H48*E48</f>
        <v>0</v>
      </c>
      <c r="J48" s="182"/>
      <c r="K48" s="182"/>
      <c r="L48" s="182">
        <f>K48+I48+G48</f>
        <v>0</v>
      </c>
    </row>
    <row r="49" spans="1:12" ht="13.5">
      <c r="A49" s="398"/>
      <c r="B49" s="82" t="s">
        <v>195</v>
      </c>
      <c r="C49" s="183" t="s">
        <v>136</v>
      </c>
      <c r="D49" s="181">
        <v>1</v>
      </c>
      <c r="E49" s="181">
        <f>E47*D49</f>
        <v>1</v>
      </c>
      <c r="F49" s="181"/>
      <c r="G49" s="182">
        <f>F49*E49</f>
        <v>0</v>
      </c>
      <c r="H49" s="181"/>
      <c r="I49" s="181"/>
      <c r="J49" s="182"/>
      <c r="K49" s="182"/>
      <c r="L49" s="182">
        <f>K49+I49+G49</f>
        <v>0</v>
      </c>
    </row>
    <row r="50" spans="1:12" ht="13.5">
      <c r="A50" s="398"/>
      <c r="B50" s="239" t="s">
        <v>123</v>
      </c>
      <c r="C50" s="188" t="s">
        <v>0</v>
      </c>
      <c r="D50" s="188">
        <v>0.11</v>
      </c>
      <c r="E50" s="208">
        <f>E47*D50</f>
        <v>0.11</v>
      </c>
      <c r="F50" s="208"/>
      <c r="G50" s="215">
        <f>F50*E50</f>
        <v>0</v>
      </c>
      <c r="H50" s="208"/>
      <c r="I50" s="208"/>
      <c r="J50" s="215"/>
      <c r="K50" s="215"/>
      <c r="L50" s="215">
        <f>K50+I50+G50</f>
        <v>0</v>
      </c>
    </row>
    <row r="51" spans="1:12" ht="13.5">
      <c r="A51" s="379">
        <v>11</v>
      </c>
      <c r="B51" s="205" t="s">
        <v>214</v>
      </c>
      <c r="C51" s="99" t="s">
        <v>136</v>
      </c>
      <c r="D51" s="99"/>
      <c r="E51" s="180">
        <v>1</v>
      </c>
      <c r="F51" s="181"/>
      <c r="G51" s="181"/>
      <c r="H51" s="181"/>
      <c r="I51" s="181"/>
      <c r="J51" s="181"/>
      <c r="K51" s="181"/>
      <c r="L51" s="181"/>
    </row>
    <row r="52" spans="1:12" ht="13.5">
      <c r="A52" s="398"/>
      <c r="B52" s="236" t="s">
        <v>141</v>
      </c>
      <c r="C52" s="88" t="s">
        <v>0</v>
      </c>
      <c r="D52" s="173">
        <v>1</v>
      </c>
      <c r="E52" s="81">
        <f>E51*D52</f>
        <v>1</v>
      </c>
      <c r="F52" s="181"/>
      <c r="G52" s="182"/>
      <c r="H52" s="181"/>
      <c r="I52" s="181">
        <f>H52*E52</f>
        <v>0</v>
      </c>
      <c r="J52" s="182"/>
      <c r="K52" s="182"/>
      <c r="L52" s="182">
        <f>K52+I52+G52</f>
        <v>0</v>
      </c>
    </row>
    <row r="53" spans="1:12" ht="27">
      <c r="A53" s="398"/>
      <c r="B53" s="231" t="s">
        <v>215</v>
      </c>
      <c r="C53" s="173" t="s">
        <v>171</v>
      </c>
      <c r="D53" s="173">
        <v>1</v>
      </c>
      <c r="E53" s="181">
        <f>E51*D53</f>
        <v>1</v>
      </c>
      <c r="F53" s="181"/>
      <c r="G53" s="181">
        <f>F53*E53</f>
        <v>0</v>
      </c>
      <c r="H53" s="181"/>
      <c r="I53" s="181"/>
      <c r="J53" s="181"/>
      <c r="K53" s="181"/>
      <c r="L53" s="181">
        <f>G53</f>
        <v>0</v>
      </c>
    </row>
    <row r="54" spans="1:12" ht="15.75">
      <c r="A54" s="289"/>
      <c r="B54" s="506" t="s">
        <v>407</v>
      </c>
      <c r="C54" s="501"/>
      <c r="D54" s="501"/>
      <c r="E54" s="501"/>
      <c r="F54" s="290"/>
      <c r="G54" s="291"/>
      <c r="H54" s="292"/>
      <c r="I54" s="291"/>
      <c r="J54" s="291"/>
      <c r="K54" s="291"/>
      <c r="L54" s="293"/>
    </row>
    <row r="55" spans="1:12" ht="27">
      <c r="A55" s="379">
        <v>1</v>
      </c>
      <c r="B55" s="240" t="s">
        <v>408</v>
      </c>
      <c r="C55" s="179" t="s">
        <v>133</v>
      </c>
      <c r="D55" s="179"/>
      <c r="E55" s="180">
        <v>16</v>
      </c>
      <c r="F55" s="181"/>
      <c r="G55" s="181"/>
      <c r="H55" s="181"/>
      <c r="I55" s="181"/>
      <c r="J55" s="181"/>
      <c r="K55" s="181"/>
      <c r="L55" s="181"/>
    </row>
    <row r="56" spans="1:12" ht="13.5">
      <c r="A56" s="398"/>
      <c r="B56" s="359" t="s">
        <v>141</v>
      </c>
      <c r="C56" s="126" t="s">
        <v>0</v>
      </c>
      <c r="D56" s="208">
        <v>1</v>
      </c>
      <c r="E56" s="208">
        <f>E55*D56</f>
        <v>16</v>
      </c>
      <c r="F56" s="181"/>
      <c r="G56" s="181"/>
      <c r="H56" s="181"/>
      <c r="I56" s="181">
        <f>H56*E56</f>
        <v>0</v>
      </c>
      <c r="J56" s="181"/>
      <c r="K56" s="181"/>
      <c r="L56" s="181">
        <f>I56</f>
        <v>0</v>
      </c>
    </row>
    <row r="57" spans="1:12" ht="29.25" customHeight="1">
      <c r="A57" s="379">
        <v>2</v>
      </c>
      <c r="B57" s="240" t="s">
        <v>402</v>
      </c>
      <c r="C57" s="117" t="s">
        <v>133</v>
      </c>
      <c r="D57" s="180"/>
      <c r="E57" s="180">
        <v>22</v>
      </c>
      <c r="F57" s="181"/>
      <c r="G57" s="181"/>
      <c r="H57" s="181"/>
      <c r="I57" s="181"/>
      <c r="J57" s="181"/>
      <c r="K57" s="181"/>
      <c r="L57" s="181"/>
    </row>
    <row r="58" spans="1:12" ht="13.5">
      <c r="A58" s="398"/>
      <c r="B58" s="236" t="s">
        <v>141</v>
      </c>
      <c r="C58" s="302" t="s">
        <v>0</v>
      </c>
      <c r="D58" s="273">
        <v>1</v>
      </c>
      <c r="E58" s="273">
        <f>E57*D58</f>
        <v>22</v>
      </c>
      <c r="F58" s="273"/>
      <c r="G58" s="275"/>
      <c r="H58" s="273"/>
      <c r="I58" s="275">
        <f>H58*E58</f>
        <v>0</v>
      </c>
      <c r="J58" s="273"/>
      <c r="K58" s="273"/>
      <c r="L58" s="247">
        <f>K58+I58+G58</f>
        <v>0</v>
      </c>
    </row>
    <row r="59" spans="1:12" ht="13.5">
      <c r="A59" s="398"/>
      <c r="B59" s="294" t="s">
        <v>275</v>
      </c>
      <c r="C59" s="196" t="s">
        <v>128</v>
      </c>
      <c r="D59" s="136">
        <v>1.75</v>
      </c>
      <c r="E59" s="305">
        <f>E57*D59</f>
        <v>38.5</v>
      </c>
      <c r="F59" s="196"/>
      <c r="G59" s="305"/>
      <c r="H59" s="196"/>
      <c r="I59" s="195"/>
      <c r="J59" s="305"/>
      <c r="K59" s="305">
        <f>J59*E59</f>
        <v>0</v>
      </c>
      <c r="L59" s="305">
        <f>K59</f>
        <v>0</v>
      </c>
    </row>
    <row r="60" spans="1:12" ht="27">
      <c r="A60" s="379">
        <v>5</v>
      </c>
      <c r="B60" s="240" t="s">
        <v>401</v>
      </c>
      <c r="C60" s="179" t="s">
        <v>133</v>
      </c>
      <c r="D60" s="180"/>
      <c r="E60" s="180">
        <v>0.75</v>
      </c>
      <c r="F60" s="181"/>
      <c r="G60" s="181"/>
      <c r="H60" s="181"/>
      <c r="I60" s="181"/>
      <c r="J60" s="181"/>
      <c r="K60" s="181"/>
      <c r="L60" s="181"/>
    </row>
    <row r="61" spans="1:15" ht="13.5">
      <c r="A61" s="398"/>
      <c r="B61" s="236" t="s">
        <v>141</v>
      </c>
      <c r="C61" s="88" t="s">
        <v>0</v>
      </c>
      <c r="D61" s="181">
        <v>1</v>
      </c>
      <c r="E61" s="181">
        <f>E60*D61</f>
        <v>0.75</v>
      </c>
      <c r="F61" s="181"/>
      <c r="G61" s="181"/>
      <c r="H61" s="181"/>
      <c r="I61" s="181">
        <f>H61*E61</f>
        <v>0</v>
      </c>
      <c r="J61" s="181"/>
      <c r="K61" s="181"/>
      <c r="L61" s="181">
        <f>I61</f>
        <v>0</v>
      </c>
      <c r="O61" s="105"/>
    </row>
    <row r="62" spans="1:12" ht="13.5">
      <c r="A62" s="398"/>
      <c r="B62" s="227" t="s">
        <v>157</v>
      </c>
      <c r="C62" s="183" t="s">
        <v>133</v>
      </c>
      <c r="D62" s="181">
        <v>1.1</v>
      </c>
      <c r="E62" s="181">
        <f>E60*D62</f>
        <v>0.8250000000000001</v>
      </c>
      <c r="F62" s="181"/>
      <c r="G62" s="181">
        <f>F62*E62</f>
        <v>0</v>
      </c>
      <c r="H62" s="181"/>
      <c r="I62" s="181"/>
      <c r="J62" s="181"/>
      <c r="K62" s="181"/>
      <c r="L62" s="181">
        <f>G62</f>
        <v>0</v>
      </c>
    </row>
    <row r="63" spans="1:12" ht="13.5">
      <c r="A63" s="379">
        <v>4</v>
      </c>
      <c r="B63" s="226" t="s">
        <v>359</v>
      </c>
      <c r="C63" s="179" t="s">
        <v>124</v>
      </c>
      <c r="D63" s="180"/>
      <c r="E63" s="180">
        <v>40</v>
      </c>
      <c r="F63" s="181"/>
      <c r="G63" s="181"/>
      <c r="H63" s="181"/>
      <c r="I63" s="181"/>
      <c r="J63" s="181"/>
      <c r="K63" s="181"/>
      <c r="L63" s="181"/>
    </row>
    <row r="64" spans="1:12" ht="13.5">
      <c r="A64" s="398"/>
      <c r="B64" s="236" t="s">
        <v>141</v>
      </c>
      <c r="C64" s="88" t="s">
        <v>0</v>
      </c>
      <c r="D64" s="181">
        <v>1</v>
      </c>
      <c r="E64" s="181">
        <f>E63*D64</f>
        <v>40</v>
      </c>
      <c r="F64" s="181"/>
      <c r="G64" s="181"/>
      <c r="H64" s="181"/>
      <c r="I64" s="181">
        <f>H64*E64</f>
        <v>0</v>
      </c>
      <c r="J64" s="181"/>
      <c r="K64" s="181"/>
      <c r="L64" s="181">
        <f>I64</f>
        <v>0</v>
      </c>
    </row>
    <row r="65" spans="1:12" ht="13.5">
      <c r="A65" s="398"/>
      <c r="B65" s="227" t="s">
        <v>409</v>
      </c>
      <c r="C65" s="183" t="s">
        <v>124</v>
      </c>
      <c r="D65" s="181">
        <v>1</v>
      </c>
      <c r="E65" s="181">
        <f>E63*D65</f>
        <v>40</v>
      </c>
      <c r="F65" s="181"/>
      <c r="G65" s="181">
        <f>F65*E65</f>
        <v>0</v>
      </c>
      <c r="H65" s="181"/>
      <c r="I65" s="181"/>
      <c r="J65" s="181"/>
      <c r="K65" s="181"/>
      <c r="L65" s="181">
        <f>G65</f>
        <v>0</v>
      </c>
    </row>
    <row r="66" spans="1:12" ht="13.5">
      <c r="A66" s="398"/>
      <c r="B66" s="390" t="s">
        <v>172</v>
      </c>
      <c r="C66" s="183" t="s">
        <v>136</v>
      </c>
      <c r="D66" s="181"/>
      <c r="E66" s="181">
        <v>4</v>
      </c>
      <c r="F66" s="181"/>
      <c r="G66" s="181">
        <f>F66*E66</f>
        <v>0</v>
      </c>
      <c r="H66" s="181"/>
      <c r="I66" s="181"/>
      <c r="J66" s="181"/>
      <c r="K66" s="181"/>
      <c r="L66" s="181">
        <f>G66</f>
        <v>0</v>
      </c>
    </row>
    <row r="67" spans="1:12" ht="13.5">
      <c r="A67" s="379">
        <v>3</v>
      </c>
      <c r="B67" s="226" t="s">
        <v>202</v>
      </c>
      <c r="C67" s="179" t="s">
        <v>133</v>
      </c>
      <c r="D67" s="180"/>
      <c r="E67" s="180">
        <v>2.25</v>
      </c>
      <c r="F67" s="181"/>
      <c r="G67" s="181"/>
      <c r="H67" s="181"/>
      <c r="I67" s="181"/>
      <c r="J67" s="181"/>
      <c r="K67" s="181"/>
      <c r="L67" s="181"/>
    </row>
    <row r="68" spans="1:12" ht="13.5">
      <c r="A68" s="398"/>
      <c r="B68" s="236" t="s">
        <v>141</v>
      </c>
      <c r="C68" s="88" t="s">
        <v>0</v>
      </c>
      <c r="D68" s="181">
        <v>1</v>
      </c>
      <c r="E68" s="181">
        <f>E67*D68</f>
        <v>2.25</v>
      </c>
      <c r="F68" s="181"/>
      <c r="G68" s="181"/>
      <c r="H68" s="181"/>
      <c r="I68" s="181">
        <f>H68*E68</f>
        <v>0</v>
      </c>
      <c r="J68" s="181"/>
      <c r="K68" s="181"/>
      <c r="L68" s="181">
        <f>I68</f>
        <v>0</v>
      </c>
    </row>
    <row r="69" spans="1:12" ht="13.5">
      <c r="A69" s="398"/>
      <c r="B69" s="390" t="s">
        <v>203</v>
      </c>
      <c r="C69" s="178" t="s">
        <v>133</v>
      </c>
      <c r="D69" s="208">
        <v>1.1</v>
      </c>
      <c r="E69" s="208">
        <f>E67*D69</f>
        <v>2.475</v>
      </c>
      <c r="F69" s="208"/>
      <c r="G69" s="208">
        <f>F69*E69</f>
        <v>0</v>
      </c>
      <c r="H69" s="208"/>
      <c r="I69" s="208"/>
      <c r="J69" s="208"/>
      <c r="K69" s="208"/>
      <c r="L69" s="208">
        <f>G69</f>
        <v>0</v>
      </c>
    </row>
    <row r="70" spans="1:12" ht="13.5">
      <c r="A70" s="379"/>
      <c r="B70" s="226" t="s">
        <v>410</v>
      </c>
      <c r="C70" s="179" t="s">
        <v>136</v>
      </c>
      <c r="D70" s="180"/>
      <c r="E70" s="180">
        <v>1</v>
      </c>
      <c r="F70" s="208"/>
      <c r="G70" s="208"/>
      <c r="H70" s="208"/>
      <c r="I70" s="208"/>
      <c r="J70" s="208"/>
      <c r="K70" s="208"/>
      <c r="L70" s="208"/>
    </row>
    <row r="71" spans="1:12" ht="13.5">
      <c r="A71" s="398"/>
      <c r="B71" s="236" t="s">
        <v>141</v>
      </c>
      <c r="C71" s="88" t="s">
        <v>0</v>
      </c>
      <c r="D71" s="181">
        <v>1</v>
      </c>
      <c r="E71" s="181">
        <f>E70*D71</f>
        <v>1</v>
      </c>
      <c r="F71" s="181"/>
      <c r="G71" s="181"/>
      <c r="H71" s="181"/>
      <c r="I71" s="181">
        <f>H71*E71</f>
        <v>0</v>
      </c>
      <c r="J71" s="181"/>
      <c r="K71" s="181"/>
      <c r="L71" s="181">
        <f>I71</f>
        <v>0</v>
      </c>
    </row>
    <row r="72" spans="1:12" ht="13.5">
      <c r="A72" s="398"/>
      <c r="B72" s="227" t="s">
        <v>411</v>
      </c>
      <c r="C72" s="183" t="s">
        <v>124</v>
      </c>
      <c r="D72" s="181">
        <v>1</v>
      </c>
      <c r="E72" s="181">
        <f>E70*D72</f>
        <v>1</v>
      </c>
      <c r="F72" s="181"/>
      <c r="G72" s="181">
        <f>F72*E72</f>
        <v>0</v>
      </c>
      <c r="H72" s="181"/>
      <c r="I72" s="181"/>
      <c r="J72" s="181"/>
      <c r="K72" s="181"/>
      <c r="L72" s="181">
        <f>G72</f>
        <v>0</v>
      </c>
    </row>
    <row r="73" spans="1:12" ht="13.5">
      <c r="A73" s="398"/>
      <c r="B73" s="390" t="s">
        <v>412</v>
      </c>
      <c r="C73" s="183" t="s">
        <v>136</v>
      </c>
      <c r="D73" s="181">
        <v>1</v>
      </c>
      <c r="E73" s="181">
        <f>D73*E70</f>
        <v>1</v>
      </c>
      <c r="F73" s="181"/>
      <c r="G73" s="181">
        <f>F73*E73</f>
        <v>0</v>
      </c>
      <c r="H73" s="181"/>
      <c r="I73" s="181"/>
      <c r="J73" s="181"/>
      <c r="K73" s="181"/>
      <c r="L73" s="181">
        <f>G73</f>
        <v>0</v>
      </c>
    </row>
    <row r="74" spans="1:12" ht="13.5">
      <c r="A74" s="398"/>
      <c r="B74" s="390" t="s">
        <v>413</v>
      </c>
      <c r="C74" s="178" t="s">
        <v>136</v>
      </c>
      <c r="D74" s="208">
        <v>1</v>
      </c>
      <c r="E74" s="208">
        <f>E70*D74</f>
        <v>1</v>
      </c>
      <c r="F74" s="208"/>
      <c r="G74" s="181">
        <f>F74*E74</f>
        <v>0</v>
      </c>
      <c r="H74" s="208"/>
      <c r="I74" s="208"/>
      <c r="J74" s="208"/>
      <c r="K74" s="208"/>
      <c r="L74" s="181">
        <f>G74</f>
        <v>0</v>
      </c>
    </row>
    <row r="75" spans="1:12" ht="13.5">
      <c r="A75" s="379">
        <v>6</v>
      </c>
      <c r="B75" s="226" t="s">
        <v>294</v>
      </c>
      <c r="C75" s="179" t="s">
        <v>133</v>
      </c>
      <c r="D75" s="180"/>
      <c r="E75" s="180">
        <v>13</v>
      </c>
      <c r="F75" s="181"/>
      <c r="G75" s="181"/>
      <c r="H75" s="181"/>
      <c r="I75" s="181"/>
      <c r="J75" s="181"/>
      <c r="K75" s="181"/>
      <c r="L75" s="181"/>
    </row>
    <row r="76" spans="1:12" ht="13.5">
      <c r="A76" s="398"/>
      <c r="B76" s="236" t="s">
        <v>141</v>
      </c>
      <c r="C76" s="88" t="s">
        <v>0</v>
      </c>
      <c r="D76" s="181">
        <v>1</v>
      </c>
      <c r="E76" s="181">
        <f>E75*D76</f>
        <v>13</v>
      </c>
      <c r="F76" s="181"/>
      <c r="G76" s="181"/>
      <c r="H76" s="181"/>
      <c r="I76" s="181">
        <f>H76*E76</f>
        <v>0</v>
      </c>
      <c r="J76" s="181"/>
      <c r="K76" s="181"/>
      <c r="L76" s="181">
        <f>I76</f>
        <v>0</v>
      </c>
    </row>
    <row r="77" spans="1:12" ht="13.5">
      <c r="A77" s="379">
        <v>6</v>
      </c>
      <c r="B77" s="240" t="s">
        <v>361</v>
      </c>
      <c r="C77" s="117" t="s">
        <v>133</v>
      </c>
      <c r="D77" s="180"/>
      <c r="E77" s="180">
        <v>0.75</v>
      </c>
      <c r="F77" s="181"/>
      <c r="G77" s="181"/>
      <c r="H77" s="181"/>
      <c r="I77" s="181"/>
      <c r="J77" s="181"/>
      <c r="K77" s="181"/>
      <c r="L77" s="181"/>
    </row>
    <row r="78" spans="1:12" ht="12.75">
      <c r="A78" s="398"/>
      <c r="B78" s="236" t="s">
        <v>141</v>
      </c>
      <c r="C78" s="88" t="s">
        <v>0</v>
      </c>
      <c r="D78" s="181">
        <v>1</v>
      </c>
      <c r="E78" s="181">
        <f>E77*D78</f>
        <v>0.75</v>
      </c>
      <c r="F78" s="181"/>
      <c r="G78" s="181"/>
      <c r="H78" s="181"/>
      <c r="I78" s="181">
        <f>H78*E78</f>
        <v>0</v>
      </c>
      <c r="J78" s="181"/>
      <c r="K78" s="181"/>
      <c r="L78" s="181">
        <f>I78</f>
        <v>0</v>
      </c>
    </row>
    <row r="79" spans="1:12" ht="12.75">
      <c r="A79" s="398"/>
      <c r="B79" s="227" t="s">
        <v>228</v>
      </c>
      <c r="C79" s="183" t="s">
        <v>133</v>
      </c>
      <c r="D79" s="181">
        <v>1.02</v>
      </c>
      <c r="E79" s="181">
        <f>E77*D79</f>
        <v>0.765</v>
      </c>
      <c r="F79" s="58"/>
      <c r="G79" s="181">
        <f>F79*E79</f>
        <v>0</v>
      </c>
      <c r="H79" s="181"/>
      <c r="I79" s="181"/>
      <c r="J79" s="181"/>
      <c r="K79" s="181"/>
      <c r="L79" s="181">
        <f>G79</f>
        <v>0</v>
      </c>
    </row>
    <row r="80" spans="1:12" ht="13.5">
      <c r="A80" s="398"/>
      <c r="B80" s="390" t="s">
        <v>123</v>
      </c>
      <c r="C80" s="178" t="s">
        <v>0</v>
      </c>
      <c r="D80" s="208">
        <v>1.31</v>
      </c>
      <c r="E80" s="208">
        <v>160</v>
      </c>
      <c r="F80" s="208"/>
      <c r="G80" s="208">
        <f>F80*E80</f>
        <v>0</v>
      </c>
      <c r="H80" s="208"/>
      <c r="I80" s="208"/>
      <c r="J80" s="208"/>
      <c r="K80" s="208"/>
      <c r="L80" s="208">
        <f>G80</f>
        <v>0</v>
      </c>
    </row>
    <row r="81" spans="1:12" ht="13.5">
      <c r="A81" s="183"/>
      <c r="B81" s="226" t="s">
        <v>5</v>
      </c>
      <c r="C81" s="183"/>
      <c r="D81" s="181"/>
      <c r="E81" s="181"/>
      <c r="F81" s="181"/>
      <c r="G81" s="180">
        <f>SUM(G13:G80)</f>
        <v>0</v>
      </c>
      <c r="H81" s="180"/>
      <c r="I81" s="180"/>
      <c r="J81" s="180"/>
      <c r="K81" s="180"/>
      <c r="L81" s="180">
        <f>SUM(L13:L80)</f>
        <v>0</v>
      </c>
    </row>
    <row r="82" spans="1:12" ht="13.5">
      <c r="A82" s="216"/>
      <c r="B82" s="146" t="s">
        <v>129</v>
      </c>
      <c r="C82" s="334">
        <v>0.05</v>
      </c>
      <c r="D82" s="335"/>
      <c r="E82" s="60"/>
      <c r="F82" s="61"/>
      <c r="G82" s="61"/>
      <c r="H82" s="61"/>
      <c r="I82" s="61"/>
      <c r="J82" s="61"/>
      <c r="K82" s="61"/>
      <c r="L82" s="58">
        <f>G81*C82</f>
        <v>0</v>
      </c>
    </row>
    <row r="83" spans="1:12" ht="13.5">
      <c r="A83" s="216"/>
      <c r="B83" s="155" t="s">
        <v>5</v>
      </c>
      <c r="C83" s="334"/>
      <c r="D83" s="335"/>
      <c r="E83" s="60"/>
      <c r="F83" s="61"/>
      <c r="G83" s="61"/>
      <c r="H83" s="61"/>
      <c r="I83" s="61"/>
      <c r="J83" s="61"/>
      <c r="K83" s="61"/>
      <c r="L83" s="58">
        <f>L82+L81</f>
        <v>0</v>
      </c>
    </row>
    <row r="84" spans="1:12" ht="13.5">
      <c r="A84" s="63"/>
      <c r="B84" s="392" t="s">
        <v>130</v>
      </c>
      <c r="C84" s="393">
        <v>0.1</v>
      </c>
      <c r="D84" s="394"/>
      <c r="E84" s="395"/>
      <c r="F84" s="396"/>
      <c r="G84" s="396"/>
      <c r="H84" s="396"/>
      <c r="I84" s="396"/>
      <c r="J84" s="396"/>
      <c r="K84" s="396"/>
      <c r="L84" s="397">
        <f>L83*C84</f>
        <v>0</v>
      </c>
    </row>
    <row r="85" spans="1:12" ht="13.5">
      <c r="A85" s="63"/>
      <c r="B85" s="97" t="s">
        <v>122</v>
      </c>
      <c r="C85" s="62"/>
      <c r="D85" s="59"/>
      <c r="E85" s="60"/>
      <c r="F85" s="61"/>
      <c r="G85" s="61"/>
      <c r="H85" s="61"/>
      <c r="I85" s="61"/>
      <c r="J85" s="61"/>
      <c r="K85" s="61"/>
      <c r="L85" s="58">
        <f>L84+L83</f>
        <v>0</v>
      </c>
    </row>
    <row r="86" spans="1:12" ht="13.5">
      <c r="A86" s="98"/>
      <c r="B86" s="93" t="s">
        <v>131</v>
      </c>
      <c r="C86" s="94">
        <v>0.08</v>
      </c>
      <c r="D86" s="99"/>
      <c r="E86" s="100"/>
      <c r="F86" s="93"/>
      <c r="G86" s="91"/>
      <c r="H86" s="91"/>
      <c r="I86" s="91"/>
      <c r="J86" s="101"/>
      <c r="K86" s="101"/>
      <c r="L86" s="87">
        <f>L85*C86</f>
        <v>0</v>
      </c>
    </row>
    <row r="87" spans="2:12" ht="13.5">
      <c r="B87" s="95" t="s">
        <v>5</v>
      </c>
      <c r="C87" s="94"/>
      <c r="D87" s="99"/>
      <c r="E87" s="100"/>
      <c r="F87" s="93"/>
      <c r="G87" s="91"/>
      <c r="H87" s="91"/>
      <c r="I87" s="91"/>
      <c r="J87" s="101"/>
      <c r="K87" s="101"/>
      <c r="L87" s="87">
        <f>L86+L85</f>
        <v>0</v>
      </c>
    </row>
    <row r="88" spans="2:12" ht="13.5">
      <c r="B88" s="93" t="s">
        <v>120</v>
      </c>
      <c r="C88" s="94">
        <v>0.05</v>
      </c>
      <c r="D88" s="99"/>
      <c r="E88" s="100"/>
      <c r="F88" s="93"/>
      <c r="G88" s="91"/>
      <c r="H88" s="91"/>
      <c r="I88" s="91"/>
      <c r="J88" s="101"/>
      <c r="K88" s="101"/>
      <c r="L88" s="87">
        <f>L87*C88</f>
        <v>0</v>
      </c>
    </row>
    <row r="89" spans="2:12" ht="13.5">
      <c r="B89" s="95" t="s">
        <v>5</v>
      </c>
      <c r="C89" s="94"/>
      <c r="D89" s="99"/>
      <c r="E89" s="100"/>
      <c r="F89" s="93"/>
      <c r="G89" s="91"/>
      <c r="H89" s="91"/>
      <c r="I89" s="91"/>
      <c r="J89" s="101"/>
      <c r="K89" s="101"/>
      <c r="L89" s="87">
        <f>L88+L87</f>
        <v>0</v>
      </c>
    </row>
    <row r="90" spans="2:12" ht="13.5">
      <c r="B90" s="93" t="s">
        <v>132</v>
      </c>
      <c r="C90" s="94">
        <v>0.18</v>
      </c>
      <c r="D90" s="99"/>
      <c r="E90" s="100"/>
      <c r="F90" s="93"/>
      <c r="G90" s="91"/>
      <c r="H90" s="91"/>
      <c r="I90" s="91"/>
      <c r="J90" s="101"/>
      <c r="K90" s="101"/>
      <c r="L90" s="87">
        <f>L89*C90</f>
        <v>0</v>
      </c>
    </row>
    <row r="91" spans="2:12" ht="13.5">
      <c r="B91" s="95" t="s">
        <v>140</v>
      </c>
      <c r="C91" s="102"/>
      <c r="D91" s="102"/>
      <c r="E91" s="102"/>
      <c r="F91" s="102"/>
      <c r="G91" s="103"/>
      <c r="H91" s="103"/>
      <c r="I91" s="103"/>
      <c r="J91" s="103"/>
      <c r="K91" s="103"/>
      <c r="L91" s="104">
        <f>L90+L89</f>
        <v>0</v>
      </c>
    </row>
    <row r="92" ht="13.5">
      <c r="L92" s="106"/>
    </row>
    <row r="93" ht="13.5">
      <c r="L93" s="105"/>
    </row>
    <row r="94" ht="13.5">
      <c r="L94" s="105"/>
    </row>
    <row r="99" ht="13.5">
      <c r="L99" s="105"/>
    </row>
  </sheetData>
  <sheetProtection/>
  <mergeCells count="8">
    <mergeCell ref="B54:E54"/>
    <mergeCell ref="L9:L10"/>
    <mergeCell ref="B12:E12"/>
    <mergeCell ref="A9:A10"/>
    <mergeCell ref="D9:E9"/>
    <mergeCell ref="F9:G9"/>
    <mergeCell ref="H9:I9"/>
    <mergeCell ref="J9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0">
      <selection activeCell="F26" sqref="F26"/>
    </sheetView>
  </sheetViews>
  <sheetFormatPr defaultColWidth="8.75390625" defaultRowHeight="12.75"/>
  <cols>
    <col min="1" max="1" width="4.25390625" style="65" customWidth="1"/>
    <col min="2" max="2" width="52.375" style="65" customWidth="1"/>
    <col min="3" max="3" width="10.875" style="65" customWidth="1"/>
    <col min="4" max="4" width="8.75390625" style="65" customWidth="1"/>
    <col min="5" max="5" width="11.00390625" style="65" customWidth="1"/>
    <col min="6" max="6" width="8.875" style="65" customWidth="1"/>
    <col min="7" max="7" width="11.75390625" style="65" customWidth="1"/>
    <col min="8" max="8" width="9.125" style="65" customWidth="1"/>
    <col min="9" max="9" width="13.875" style="65" customWidth="1"/>
    <col min="10" max="10" width="12.875" style="65" customWidth="1"/>
    <col min="11" max="16384" width="8.75390625" style="65" customWidth="1"/>
  </cols>
  <sheetData>
    <row r="2" spans="2:10" ht="18" customHeight="1">
      <c r="B2" s="64" t="s">
        <v>370</v>
      </c>
      <c r="C2" s="64"/>
      <c r="D2" s="64"/>
      <c r="E2" s="237"/>
      <c r="F2" s="237"/>
      <c r="G2" s="237"/>
      <c r="H2" s="138"/>
      <c r="I2" s="66"/>
      <c r="J2" s="66"/>
    </row>
    <row r="3" spans="2:10" ht="16.5" customHeight="1">
      <c r="B3" s="64" t="s">
        <v>271</v>
      </c>
      <c r="C3" s="64"/>
      <c r="D3" s="64"/>
      <c r="E3" s="237"/>
      <c r="F3" s="237"/>
      <c r="G3" s="237"/>
      <c r="H3" s="138"/>
      <c r="I3" s="66"/>
      <c r="J3" s="66"/>
    </row>
    <row r="4" spans="2:9" ht="16.5" customHeight="1">
      <c r="B4" s="138"/>
      <c r="C4" s="138"/>
      <c r="D4" s="138"/>
      <c r="E4" s="138"/>
      <c r="F4" s="138"/>
      <c r="G4" s="138"/>
      <c r="H4" s="138"/>
      <c r="I4" s="66"/>
    </row>
    <row r="5" spans="2:9" ht="21" customHeight="1">
      <c r="B5" s="66"/>
      <c r="C5" s="64" t="s">
        <v>319</v>
      </c>
      <c r="D5" s="64"/>
      <c r="E5" s="64"/>
      <c r="F5" s="64"/>
      <c r="G5" s="64"/>
      <c r="H5" s="66"/>
      <c r="I5" s="66"/>
    </row>
    <row r="6" spans="2:9" ht="18.75" customHeight="1">
      <c r="B6" s="66"/>
      <c r="C6" s="66" t="s">
        <v>296</v>
      </c>
      <c r="D6" s="66"/>
      <c r="E6" s="66"/>
      <c r="F6" s="66"/>
      <c r="G6" s="66"/>
      <c r="H6" s="66"/>
      <c r="I6" s="66"/>
    </row>
    <row r="7" spans="2:9" ht="16.5" customHeight="1">
      <c r="B7" s="66"/>
      <c r="C7" s="66"/>
      <c r="D7" s="66"/>
      <c r="E7" s="66"/>
      <c r="F7" s="66"/>
      <c r="G7" s="66"/>
      <c r="H7" s="66"/>
      <c r="I7" s="66"/>
    </row>
    <row r="8" spans="1:9" ht="13.5">
      <c r="A8" s="69"/>
      <c r="B8" s="69"/>
      <c r="C8" s="69"/>
      <c r="D8" s="69"/>
      <c r="E8" s="69"/>
      <c r="F8" s="69"/>
      <c r="G8" s="69"/>
      <c r="H8" s="69"/>
      <c r="I8" s="69"/>
    </row>
    <row r="9" spans="1:9" ht="42.75" customHeight="1">
      <c r="A9" s="508" t="s">
        <v>297</v>
      </c>
      <c r="B9" s="508" t="s">
        <v>298</v>
      </c>
      <c r="C9" s="508" t="s">
        <v>299</v>
      </c>
      <c r="D9" s="508" t="s">
        <v>300</v>
      </c>
      <c r="E9" s="510" t="s">
        <v>3</v>
      </c>
      <c r="F9" s="510"/>
      <c r="G9" s="511" t="s">
        <v>301</v>
      </c>
      <c r="H9" s="512"/>
      <c r="I9" s="508" t="s">
        <v>5</v>
      </c>
    </row>
    <row r="10" spans="1:9" ht="51" customHeight="1">
      <c r="A10" s="509"/>
      <c r="B10" s="509"/>
      <c r="C10" s="509"/>
      <c r="D10" s="509"/>
      <c r="E10" s="346" t="s">
        <v>302</v>
      </c>
      <c r="F10" s="346" t="s">
        <v>6</v>
      </c>
      <c r="G10" s="346" t="s">
        <v>302</v>
      </c>
      <c r="H10" s="346" t="s">
        <v>6</v>
      </c>
      <c r="I10" s="509"/>
    </row>
    <row r="11" spans="1:9" ht="15" customHeight="1">
      <c r="A11" s="347">
        <v>1</v>
      </c>
      <c r="B11" s="348" t="s">
        <v>406</v>
      </c>
      <c r="C11" s="347" t="s">
        <v>303</v>
      </c>
      <c r="D11" s="349">
        <v>1</v>
      </c>
      <c r="E11" s="349"/>
      <c r="F11" s="349">
        <f>D11*E11</f>
        <v>0</v>
      </c>
      <c r="G11" s="349"/>
      <c r="H11" s="349">
        <f>G11*D11</f>
        <v>0</v>
      </c>
      <c r="I11" s="349">
        <f>H11+F11</f>
        <v>0</v>
      </c>
    </row>
    <row r="12" spans="1:9" ht="15" customHeight="1">
      <c r="A12" s="347">
        <v>2</v>
      </c>
      <c r="B12" s="350" t="s">
        <v>304</v>
      </c>
      <c r="C12" s="347" t="s">
        <v>303</v>
      </c>
      <c r="D12" s="349">
        <v>2</v>
      </c>
      <c r="E12" s="349"/>
      <c r="F12" s="349">
        <f>D12*E12</f>
        <v>0</v>
      </c>
      <c r="G12" s="349"/>
      <c r="H12" s="349">
        <f>G12*D12</f>
        <v>0</v>
      </c>
      <c r="I12" s="349">
        <f>H12+F12</f>
        <v>0</v>
      </c>
    </row>
    <row r="13" spans="1:9" ht="15" customHeight="1">
      <c r="A13" s="347">
        <v>3</v>
      </c>
      <c r="B13" s="348" t="s">
        <v>404</v>
      </c>
      <c r="C13" s="347" t="s">
        <v>303</v>
      </c>
      <c r="D13" s="349">
        <v>2</v>
      </c>
      <c r="E13" s="349"/>
      <c r="F13" s="349">
        <f>D13*E13</f>
        <v>0</v>
      </c>
      <c r="G13" s="349"/>
      <c r="H13" s="349">
        <f>G13*D13</f>
        <v>0</v>
      </c>
      <c r="I13" s="349">
        <f>H13+F13</f>
        <v>0</v>
      </c>
    </row>
    <row r="14" spans="1:9" ht="15" customHeight="1">
      <c r="A14" s="347">
        <v>4</v>
      </c>
      <c r="B14" s="350" t="s">
        <v>305</v>
      </c>
      <c r="C14" s="347" t="s">
        <v>303</v>
      </c>
      <c r="D14" s="349">
        <v>1</v>
      </c>
      <c r="E14" s="349"/>
      <c r="F14" s="349">
        <f aca="true" t="shared" si="0" ref="F14:F26">D14*E14</f>
        <v>0</v>
      </c>
      <c r="G14" s="349"/>
      <c r="H14" s="349">
        <f aca="true" t="shared" si="1" ref="H14:H24">G14*D14</f>
        <v>0</v>
      </c>
      <c r="I14" s="349">
        <f aca="true" t="shared" si="2" ref="I14:I26">H14+F14</f>
        <v>0</v>
      </c>
    </row>
    <row r="15" spans="1:9" ht="15" customHeight="1">
      <c r="A15" s="347">
        <v>5</v>
      </c>
      <c r="B15" s="350" t="s">
        <v>306</v>
      </c>
      <c r="C15" s="347" t="s">
        <v>124</v>
      </c>
      <c r="D15" s="349">
        <v>60</v>
      </c>
      <c r="E15" s="349"/>
      <c r="F15" s="349">
        <f t="shared" si="0"/>
        <v>0</v>
      </c>
      <c r="G15" s="349"/>
      <c r="H15" s="349">
        <f t="shared" si="1"/>
        <v>0</v>
      </c>
      <c r="I15" s="349">
        <f t="shared" si="2"/>
        <v>0</v>
      </c>
    </row>
    <row r="16" spans="1:9" ht="15" customHeight="1">
      <c r="A16" s="347">
        <v>6</v>
      </c>
      <c r="B16" s="350" t="s">
        <v>307</v>
      </c>
      <c r="C16" s="347" t="s">
        <v>124</v>
      </c>
      <c r="D16" s="349">
        <v>30</v>
      </c>
      <c r="E16" s="349"/>
      <c r="F16" s="349">
        <f t="shared" si="0"/>
        <v>0</v>
      </c>
      <c r="G16" s="349"/>
      <c r="H16" s="349">
        <f t="shared" si="1"/>
        <v>0</v>
      </c>
      <c r="I16" s="349">
        <f t="shared" si="2"/>
        <v>0</v>
      </c>
    </row>
    <row r="17" spans="1:9" ht="15" customHeight="1">
      <c r="A17" s="347">
        <v>7</v>
      </c>
      <c r="B17" s="350" t="s">
        <v>308</v>
      </c>
      <c r="C17" s="347" t="s">
        <v>124</v>
      </c>
      <c r="D17" s="349">
        <v>12</v>
      </c>
      <c r="E17" s="349"/>
      <c r="F17" s="349">
        <f t="shared" si="0"/>
        <v>0</v>
      </c>
      <c r="G17" s="349"/>
      <c r="H17" s="349">
        <f t="shared" si="1"/>
        <v>0</v>
      </c>
      <c r="I17" s="349">
        <f t="shared" si="2"/>
        <v>0</v>
      </c>
    </row>
    <row r="18" spans="1:9" ht="15" customHeight="1">
      <c r="A18" s="347">
        <v>9</v>
      </c>
      <c r="B18" s="350" t="s">
        <v>309</v>
      </c>
      <c r="C18" s="347" t="s">
        <v>124</v>
      </c>
      <c r="D18" s="349">
        <v>20</v>
      </c>
      <c r="E18" s="349"/>
      <c r="F18" s="349">
        <f t="shared" si="0"/>
        <v>0</v>
      </c>
      <c r="G18" s="349"/>
      <c r="H18" s="349">
        <f t="shared" si="1"/>
        <v>0</v>
      </c>
      <c r="I18" s="349">
        <f t="shared" si="2"/>
        <v>0</v>
      </c>
    </row>
    <row r="19" spans="1:9" ht="15" customHeight="1">
      <c r="A19" s="347">
        <v>10</v>
      </c>
      <c r="B19" s="350" t="s">
        <v>310</v>
      </c>
      <c r="C19" s="347" t="s">
        <v>124</v>
      </c>
      <c r="D19" s="349">
        <v>16</v>
      </c>
      <c r="E19" s="349"/>
      <c r="F19" s="349">
        <f t="shared" si="0"/>
        <v>0</v>
      </c>
      <c r="G19" s="349"/>
      <c r="H19" s="349">
        <f t="shared" si="1"/>
        <v>0</v>
      </c>
      <c r="I19" s="349">
        <f t="shared" si="2"/>
        <v>0</v>
      </c>
    </row>
    <row r="20" spans="1:9" ht="15" customHeight="1">
      <c r="A20" s="347">
        <v>11</v>
      </c>
      <c r="B20" s="350" t="s">
        <v>311</v>
      </c>
      <c r="C20" s="347" t="s">
        <v>124</v>
      </c>
      <c r="D20" s="349">
        <v>12</v>
      </c>
      <c r="E20" s="349"/>
      <c r="F20" s="349">
        <f t="shared" si="0"/>
        <v>0</v>
      </c>
      <c r="G20" s="349"/>
      <c r="H20" s="349">
        <f t="shared" si="1"/>
        <v>0</v>
      </c>
      <c r="I20" s="349">
        <f t="shared" si="2"/>
        <v>0</v>
      </c>
    </row>
    <row r="21" spans="1:9" ht="15" customHeight="1">
      <c r="A21" s="347">
        <v>12</v>
      </c>
      <c r="B21" s="350" t="s">
        <v>312</v>
      </c>
      <c r="C21" s="347" t="s">
        <v>124</v>
      </c>
      <c r="D21" s="349">
        <v>12</v>
      </c>
      <c r="E21" s="349"/>
      <c r="F21" s="349">
        <f t="shared" si="0"/>
        <v>0</v>
      </c>
      <c r="G21" s="349"/>
      <c r="H21" s="349">
        <f t="shared" si="1"/>
        <v>0</v>
      </c>
      <c r="I21" s="349">
        <f t="shared" si="2"/>
        <v>0</v>
      </c>
    </row>
    <row r="22" spans="1:9" ht="15" customHeight="1">
      <c r="A22" s="347">
        <v>13</v>
      </c>
      <c r="B22" s="350" t="s">
        <v>313</v>
      </c>
      <c r="C22" s="347" t="s">
        <v>124</v>
      </c>
      <c r="D22" s="349">
        <v>8</v>
      </c>
      <c r="E22" s="349"/>
      <c r="F22" s="349">
        <f t="shared" si="0"/>
        <v>0</v>
      </c>
      <c r="G22" s="349"/>
      <c r="H22" s="349">
        <f t="shared" si="1"/>
        <v>0</v>
      </c>
      <c r="I22" s="349">
        <f t="shared" si="2"/>
        <v>0</v>
      </c>
    </row>
    <row r="23" spans="1:9" ht="15" customHeight="1">
      <c r="A23" s="347">
        <v>14</v>
      </c>
      <c r="B23" s="350" t="s">
        <v>314</v>
      </c>
      <c r="C23" s="347" t="s">
        <v>169</v>
      </c>
      <c r="D23" s="349">
        <v>4</v>
      </c>
      <c r="E23" s="349"/>
      <c r="F23" s="349">
        <f t="shared" si="0"/>
        <v>0</v>
      </c>
      <c r="G23" s="349"/>
      <c r="H23" s="349">
        <f t="shared" si="1"/>
        <v>0</v>
      </c>
      <c r="I23" s="349">
        <f t="shared" si="2"/>
        <v>0</v>
      </c>
    </row>
    <row r="24" spans="1:9" ht="15" customHeight="1">
      <c r="A24" s="347">
        <v>15</v>
      </c>
      <c r="B24" s="350" t="s">
        <v>315</v>
      </c>
      <c r="C24" s="347" t="s">
        <v>124</v>
      </c>
      <c r="D24" s="349">
        <v>30</v>
      </c>
      <c r="E24" s="349"/>
      <c r="F24" s="349">
        <f t="shared" si="0"/>
        <v>0</v>
      </c>
      <c r="G24" s="349"/>
      <c r="H24" s="349">
        <f t="shared" si="1"/>
        <v>0</v>
      </c>
      <c r="I24" s="349">
        <f t="shared" si="2"/>
        <v>0</v>
      </c>
    </row>
    <row r="25" spans="1:9" ht="15" customHeight="1">
      <c r="A25" s="347">
        <v>16</v>
      </c>
      <c r="B25" s="350" t="s">
        <v>244</v>
      </c>
      <c r="C25" s="351">
        <v>0.4</v>
      </c>
      <c r="D25" s="349"/>
      <c r="E25" s="349"/>
      <c r="F25" s="349">
        <v>0</v>
      </c>
      <c r="G25" s="349"/>
      <c r="H25" s="349">
        <f>H24*C25</f>
        <v>0</v>
      </c>
      <c r="I25" s="349">
        <f t="shared" si="2"/>
        <v>0</v>
      </c>
    </row>
    <row r="26" spans="1:9" ht="15" customHeight="1">
      <c r="A26" s="347">
        <v>17</v>
      </c>
      <c r="B26" s="350" t="s">
        <v>316</v>
      </c>
      <c r="C26" s="347" t="s">
        <v>169</v>
      </c>
      <c r="D26" s="349">
        <v>1</v>
      </c>
      <c r="E26" s="349"/>
      <c r="F26" s="349">
        <f t="shared" si="0"/>
        <v>0</v>
      </c>
      <c r="G26" s="349"/>
      <c r="H26" s="349"/>
      <c r="I26" s="349">
        <f t="shared" si="2"/>
        <v>0</v>
      </c>
    </row>
    <row r="27" spans="1:9" ht="15" customHeight="1">
      <c r="A27" s="347"/>
      <c r="B27" s="352" t="s">
        <v>5</v>
      </c>
      <c r="C27" s="347"/>
      <c r="D27" s="347"/>
      <c r="E27" s="347"/>
      <c r="F27" s="353">
        <f>SUM(F11:F26)</f>
        <v>0</v>
      </c>
      <c r="G27" s="349"/>
      <c r="H27" s="353">
        <f>SUM(H11:H26)</f>
        <v>0</v>
      </c>
      <c r="I27" s="353">
        <f>SUM(I11:I26)</f>
        <v>0</v>
      </c>
    </row>
    <row r="28" spans="1:9" ht="15" customHeight="1">
      <c r="A28" s="347"/>
      <c r="B28" s="354" t="s">
        <v>317</v>
      </c>
      <c r="C28" s="355">
        <v>0.05</v>
      </c>
      <c r="D28" s="356"/>
      <c r="E28" s="356"/>
      <c r="F28" s="357"/>
      <c r="G28" s="358"/>
      <c r="H28" s="357"/>
      <c r="I28" s="358">
        <f>I27*C28</f>
        <v>0</v>
      </c>
    </row>
    <row r="29" spans="1:9" ht="15" customHeight="1">
      <c r="A29" s="347"/>
      <c r="B29" s="352" t="s">
        <v>5</v>
      </c>
      <c r="C29" s="356"/>
      <c r="D29" s="356"/>
      <c r="E29" s="356"/>
      <c r="F29" s="357"/>
      <c r="G29" s="358"/>
      <c r="H29" s="357"/>
      <c r="I29" s="358">
        <f>I27+I28</f>
        <v>0</v>
      </c>
    </row>
    <row r="30" spans="1:9" ht="15" customHeight="1">
      <c r="A30" s="350"/>
      <c r="B30" s="354" t="s">
        <v>318</v>
      </c>
      <c r="C30" s="355">
        <v>0.68</v>
      </c>
      <c r="D30" s="356"/>
      <c r="E30" s="356"/>
      <c r="F30" s="356"/>
      <c r="G30" s="358"/>
      <c r="H30" s="356"/>
      <c r="I30" s="358">
        <f>H27*C30</f>
        <v>0</v>
      </c>
    </row>
    <row r="31" spans="1:9" ht="15" customHeight="1">
      <c r="A31" s="350"/>
      <c r="B31" s="352" t="s">
        <v>5</v>
      </c>
      <c r="C31" s="354"/>
      <c r="D31" s="356"/>
      <c r="E31" s="356"/>
      <c r="F31" s="356"/>
      <c r="G31" s="358"/>
      <c r="H31" s="356"/>
      <c r="I31" s="358">
        <f>I29+I30</f>
        <v>0</v>
      </c>
    </row>
    <row r="32" spans="1:9" ht="15" customHeight="1">
      <c r="A32" s="350"/>
      <c r="B32" s="354" t="s">
        <v>182</v>
      </c>
      <c r="C32" s="355">
        <v>0.08</v>
      </c>
      <c r="D32" s="356"/>
      <c r="E32" s="356"/>
      <c r="F32" s="356"/>
      <c r="G32" s="356"/>
      <c r="H32" s="356"/>
      <c r="I32" s="358">
        <f>I31*C32</f>
        <v>0</v>
      </c>
    </row>
    <row r="33" spans="1:9" ht="15" customHeight="1">
      <c r="A33" s="350"/>
      <c r="B33" s="352" t="s">
        <v>5</v>
      </c>
      <c r="C33" s="354"/>
      <c r="D33" s="356"/>
      <c r="E33" s="356"/>
      <c r="F33" s="356"/>
      <c r="G33" s="356"/>
      <c r="H33" s="356"/>
      <c r="I33" s="358">
        <f>I31+I32</f>
        <v>0</v>
      </c>
    </row>
    <row r="34" spans="1:9" ht="15" customHeight="1">
      <c r="A34" s="350"/>
      <c r="B34" s="354" t="s">
        <v>120</v>
      </c>
      <c r="C34" s="355">
        <v>0.05</v>
      </c>
      <c r="D34" s="356"/>
      <c r="E34" s="356"/>
      <c r="F34" s="356"/>
      <c r="G34" s="356"/>
      <c r="H34" s="356"/>
      <c r="I34" s="358">
        <f>I33*C34</f>
        <v>0</v>
      </c>
    </row>
    <row r="35" spans="1:9" ht="15" customHeight="1">
      <c r="A35" s="350"/>
      <c r="B35" s="352" t="s">
        <v>5</v>
      </c>
      <c r="C35" s="354"/>
      <c r="D35" s="356"/>
      <c r="E35" s="356"/>
      <c r="F35" s="356"/>
      <c r="G35" s="356"/>
      <c r="H35" s="356"/>
      <c r="I35" s="358">
        <f>I34+I33</f>
        <v>0</v>
      </c>
    </row>
    <row r="36" spans="1:9" ht="15" customHeight="1">
      <c r="A36" s="350"/>
      <c r="B36" s="354" t="s">
        <v>132</v>
      </c>
      <c r="C36" s="355">
        <v>0.18</v>
      </c>
      <c r="D36" s="356"/>
      <c r="E36" s="356"/>
      <c r="F36" s="356"/>
      <c r="G36" s="356"/>
      <c r="H36" s="356"/>
      <c r="I36" s="358">
        <f>I35*C36</f>
        <v>0</v>
      </c>
    </row>
    <row r="37" spans="1:9" ht="15" customHeight="1">
      <c r="A37" s="350"/>
      <c r="B37" s="352" t="s">
        <v>140</v>
      </c>
      <c r="C37" s="354"/>
      <c r="D37" s="356"/>
      <c r="E37" s="356"/>
      <c r="F37" s="356"/>
      <c r="G37" s="356"/>
      <c r="H37" s="356"/>
      <c r="I37" s="357">
        <f>I33+I36</f>
        <v>0</v>
      </c>
    </row>
  </sheetData>
  <sheetProtection/>
  <mergeCells count="7">
    <mergeCell ref="I9:I10"/>
    <mergeCell ref="A9:A10"/>
    <mergeCell ref="B9:B10"/>
    <mergeCell ref="C9:C10"/>
    <mergeCell ref="D9:D10"/>
    <mergeCell ref="E9:F9"/>
    <mergeCell ref="G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Dell</cp:lastModifiedBy>
  <cp:lastPrinted>2019-05-31T06:46:10Z</cp:lastPrinted>
  <dcterms:created xsi:type="dcterms:W3CDTF">2004-05-18T18:44:03Z</dcterms:created>
  <dcterms:modified xsi:type="dcterms:W3CDTF">2022-07-24T09:57:48Z</dcterms:modified>
  <cp:category/>
  <cp:version/>
  <cp:contentType/>
  <cp:contentStatus/>
</cp:coreProperties>
</file>